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E:\Кутська селищна рада\СЕСІЇ\56 сесія від 02.12.25 (позачергова)\"/>
    </mc:Choice>
  </mc:AlternateContent>
  <bookViews>
    <workbookView xWindow="0" yWindow="0" windowWidth="20490" windowHeight="7455" tabRatio="598"/>
  </bookViews>
  <sheets>
    <sheet name="dohody" sheetId="21" r:id="rId1"/>
    <sheet name="Лист1" sheetId="22" r:id="rId2"/>
  </sheets>
  <definedNames>
    <definedName name="cmndBase">#REF!</definedName>
    <definedName name="cmndDayMonthTo">#REF!</definedName>
    <definedName name="cmndDays">#REF!</definedName>
    <definedName name="cmndDocNum">#REF!</definedName>
    <definedName name="cmndDocSer">#REF!</definedName>
    <definedName name="cmndFIO">#REF!</definedName>
    <definedName name="cmndOrdDay">#REF!</definedName>
    <definedName name="cmndOrdMonth">#REF!</definedName>
    <definedName name="cmndOrdNum">#REF!</definedName>
    <definedName name="cmndOrdYear">#REF!</definedName>
    <definedName name="cmndPoint">#REF!</definedName>
    <definedName name="cmndPoint1">#REF!</definedName>
    <definedName name="cmndPos">#REF!</definedName>
    <definedName name="cmndYearTo">#REF!</definedName>
    <definedName name="cntAddition">#REF!</definedName>
    <definedName name="cntDay">#REF!</definedName>
    <definedName name="cntMonth">#REF!</definedName>
    <definedName name="cntName">#REF!</definedName>
    <definedName name="cntNumber">#REF!</definedName>
    <definedName name="cntPayer">#REF!</definedName>
    <definedName name="cntPayer1">#REF!</definedName>
    <definedName name="cntPayerAddr1">#REF!</definedName>
    <definedName name="cntPayerAddr2">#REF!</definedName>
    <definedName name="cntPayerBank1">#REF!</definedName>
    <definedName name="cntPayerBank2">#REF!</definedName>
    <definedName name="cntPayerBank3">#REF!</definedName>
    <definedName name="cntPayerCount">#REF!</definedName>
    <definedName name="cntPayerCountCor">#REF!</definedName>
    <definedName name="cntPriceC">#REF!</definedName>
    <definedName name="cntPriceR">#REF!</definedName>
    <definedName name="cntQnt">#REF!</definedName>
    <definedName name="cntSumC">#REF!</definedName>
    <definedName name="cntSumR">#REF!</definedName>
    <definedName name="cntSuppAddr1">#REF!</definedName>
    <definedName name="cntSuppAddr2">#REF!</definedName>
    <definedName name="cntSuppBank">#REF!</definedName>
    <definedName name="cntSuppCount">#REF!</definedName>
    <definedName name="cntSuppCountCor">#REF!</definedName>
    <definedName name="cntSupplier">#REF!</definedName>
    <definedName name="cntSuppMFO1">#REF!</definedName>
    <definedName name="cntSuppMFO2">#REF!</definedName>
    <definedName name="cntSuppTlf">#REF!</definedName>
    <definedName name="cntUnit">#REF!</definedName>
    <definedName name="cntYear">#REF!</definedName>
    <definedName name="dvrCustomer">#REF!</definedName>
    <definedName name="dvrDay">#REF!</definedName>
    <definedName name="dvrDocDay">#REF!</definedName>
    <definedName name="dvrDocIss">#REF!</definedName>
    <definedName name="dvrDocMonth">#REF!</definedName>
    <definedName name="dvrDocNum">#REF!</definedName>
    <definedName name="dvrDocSer">#REF!</definedName>
    <definedName name="dvrDocYear">#REF!</definedName>
    <definedName name="dvrMonth">#REF!</definedName>
    <definedName name="dvrName">#REF!</definedName>
    <definedName name="dvrNo">#REF!</definedName>
    <definedName name="dvrNumber">#REF!</definedName>
    <definedName name="dvrOrder">#REF!</definedName>
    <definedName name="dvrPayer">#REF!</definedName>
    <definedName name="dvrPayerBank1">#REF!</definedName>
    <definedName name="dvrPayerBank2">#REF!</definedName>
    <definedName name="dvrPayerCount">#REF!</definedName>
    <definedName name="dvrQnt">#REF!</definedName>
    <definedName name="dvrReceiver">#REF!</definedName>
    <definedName name="dvrSupplier">#REF!</definedName>
    <definedName name="dvrUnit">#REF!</definedName>
    <definedName name="dvrValidDay">#REF!</definedName>
    <definedName name="dvrValidMonth">#REF!</definedName>
    <definedName name="dvrValidYear">#REF!</definedName>
    <definedName name="dvrYear">#REF!</definedName>
    <definedName name="elkAddr1">#REF!</definedName>
    <definedName name="elkAddr2">#REF!</definedName>
    <definedName name="elkCount">#REF!</definedName>
    <definedName name="elkCountFrom">#REF!</definedName>
    <definedName name="elkCountTo">#REF!</definedName>
    <definedName name="elkDateFrom">#REF!</definedName>
    <definedName name="elkDateTo">#REF!</definedName>
    <definedName name="elkDiscount">#REF!</definedName>
    <definedName name="elkKAddr1">#REF!</definedName>
    <definedName name="elkKAddr2">#REF!</definedName>
    <definedName name="elkKCount">#REF!</definedName>
    <definedName name="elkKCountFrom">#REF!</definedName>
    <definedName name="elkKCountTo">#REF!</definedName>
    <definedName name="elkKDateFrom">#REF!</definedName>
    <definedName name="elkKDateTo">#REF!</definedName>
    <definedName name="elkKDiscount">#REF!</definedName>
    <definedName name="elkKNumber">#REF!</definedName>
    <definedName name="elkKSumC">#REF!</definedName>
    <definedName name="elkKSumR">#REF!</definedName>
    <definedName name="elkKTarif">#REF!</definedName>
    <definedName name="elkNumber">#REF!</definedName>
    <definedName name="elkSumC">#REF!</definedName>
    <definedName name="elkSumR">#REF!</definedName>
    <definedName name="elkTarif">#REF!</definedName>
    <definedName name="nakDay">#REF!</definedName>
    <definedName name="nakFrom">#REF!</definedName>
    <definedName name="nakMonth">#REF!</definedName>
    <definedName name="nakName">#REF!</definedName>
    <definedName name="nakNo">#REF!</definedName>
    <definedName name="nakNumber">#REF!</definedName>
    <definedName name="nakPriceC">#REF!</definedName>
    <definedName name="nakPriceR">#REF!</definedName>
    <definedName name="nakQnt">#REF!</definedName>
    <definedName name="nakSumC">#REF!</definedName>
    <definedName name="nakSumR">#REF!</definedName>
    <definedName name="nakTo">#REF!</definedName>
    <definedName name="nakYear">#REF!</definedName>
    <definedName name="pmnCCode1">#REF!</definedName>
    <definedName name="pmnCCode2">#REF!</definedName>
    <definedName name="pmnDay">#REF!</definedName>
    <definedName name="pmnDCode1">#REF!</definedName>
    <definedName name="pmnDCode2">#REF!</definedName>
    <definedName name="pmnDirection">#REF!</definedName>
    <definedName name="pmnMonth">#REF!</definedName>
    <definedName name="pmnNumber">#REF!</definedName>
    <definedName name="pmnOper">#REF!</definedName>
    <definedName name="pmnPayer">#REF!</definedName>
    <definedName name="pmnPayer1">#REF!</definedName>
    <definedName name="pmnPayerBank1">#REF!</definedName>
    <definedName name="pmnPayerBank2">#REF!</definedName>
    <definedName name="pmnPayerBank3">#REF!</definedName>
    <definedName name="pmnPayerCode">#REF!</definedName>
    <definedName name="pmnPayerCount1">#REF!</definedName>
    <definedName name="pmnPayerCount2">#REF!</definedName>
    <definedName name="pmnPayerCount3">#REF!</definedName>
    <definedName name="pmnRecBank1">#REF!</definedName>
    <definedName name="pmnRecBank2">#REF!</definedName>
    <definedName name="pmnRecBank3">#REF!</definedName>
    <definedName name="pmnRecCode">#REF!</definedName>
    <definedName name="pmnRecCount1">#REF!</definedName>
    <definedName name="pmnRecCount2">#REF!</definedName>
    <definedName name="pmnRecCount3">#REF!</definedName>
    <definedName name="pmnReceiver">#REF!</definedName>
    <definedName name="pmnReceiver1">#REF!</definedName>
    <definedName name="pmnSum1">#REF!</definedName>
    <definedName name="pmnSum2">#REF!</definedName>
    <definedName name="pmnWNalog">#REF!</definedName>
    <definedName name="pmnWSum1">#REF!</definedName>
    <definedName name="pmnWSum2">#REF!</definedName>
    <definedName name="pmnWSum3">#REF!</definedName>
    <definedName name="pmnYear">#REF!</definedName>
    <definedName name="priApplication1">#REF!</definedName>
    <definedName name="priApplication2">#REF!</definedName>
    <definedName name="priDate1">#REF!</definedName>
    <definedName name="priDate2">#REF!</definedName>
    <definedName name="priKDay">#REF!</definedName>
    <definedName name="priKMonth">#REF!</definedName>
    <definedName name="priKNumber">#REF!</definedName>
    <definedName name="priKOrgn">#REF!</definedName>
    <definedName name="priKPayer1">#REF!</definedName>
    <definedName name="priKPayer2">#REF!</definedName>
    <definedName name="priKPayer3">#REF!</definedName>
    <definedName name="priKSubject1">#REF!</definedName>
    <definedName name="priKSubject2">#REF!</definedName>
    <definedName name="priKSubject3">#REF!</definedName>
    <definedName name="priKWSum1">#REF!</definedName>
    <definedName name="priKWSum2">#REF!</definedName>
    <definedName name="priKWSum3">#REF!</definedName>
    <definedName name="priKWSum4">#REF!</definedName>
    <definedName name="priKWSum5">#REF!</definedName>
    <definedName name="priKWSumC">#REF!</definedName>
    <definedName name="priKYear">#REF!</definedName>
    <definedName name="priNumber">#REF!</definedName>
    <definedName name="priOrgn">#REF!</definedName>
    <definedName name="priPayer">#REF!</definedName>
    <definedName name="priSubject1">#REF!</definedName>
    <definedName name="priSubject2">#REF!</definedName>
    <definedName name="priSum">#REF!</definedName>
    <definedName name="priWSum1">#REF!</definedName>
    <definedName name="priWSum2">#REF!</definedName>
    <definedName name="priWSumC">#REF!</definedName>
    <definedName name="rasApplication1">#REF!</definedName>
    <definedName name="rasApplication2">#REF!</definedName>
    <definedName name="rasDate1">#REF!</definedName>
    <definedName name="rasDate2">#REF!</definedName>
    <definedName name="rasDoc1">#REF!</definedName>
    <definedName name="rasDoc2">#REF!</definedName>
    <definedName name="rasNumber">#REF!</definedName>
    <definedName name="rasOrgn">#REF!</definedName>
    <definedName name="rasRecDay">#REF!</definedName>
    <definedName name="rasReceiver">#REF!</definedName>
    <definedName name="rasRecMonth">#REF!</definedName>
    <definedName name="rasRecYear">#REF!</definedName>
    <definedName name="rasSubject1">#REF!</definedName>
    <definedName name="rasSubject2">#REF!</definedName>
    <definedName name="rasSum">#REF!</definedName>
    <definedName name="rasWRecSum1">#REF!</definedName>
    <definedName name="rasWRecSum2">#REF!</definedName>
    <definedName name="rasWRecSumC">#REF!</definedName>
    <definedName name="rasWSum1">#REF!</definedName>
    <definedName name="rasWSum2">#REF!</definedName>
    <definedName name="rasWSumC">#REF!</definedName>
    <definedName name="tlfAprt">#REF!</definedName>
    <definedName name="tlfBank">#REF!</definedName>
    <definedName name="tlfCorp">#REF!</definedName>
    <definedName name="tlfCount">#REF!</definedName>
    <definedName name="tlfFIO">#REF!</definedName>
    <definedName name="tlfHouse">#REF!</definedName>
    <definedName name="tlfKAprt">#REF!</definedName>
    <definedName name="tlfKBank">#REF!</definedName>
    <definedName name="tlfKCorp">#REF!</definedName>
    <definedName name="tlfKCount">#REF!</definedName>
    <definedName name="tlfKFio">#REF!</definedName>
    <definedName name="tlfKHouse">#REF!</definedName>
    <definedName name="tlfKMonth">#REF!</definedName>
    <definedName name="tlfKStreet">#REF!</definedName>
    <definedName name="tlfKSum">#REF!</definedName>
    <definedName name="tlfKTarif">#REF!</definedName>
    <definedName name="tlfKTlfNum">#REF!</definedName>
    <definedName name="tlfKTotal">#REF!</definedName>
    <definedName name="tlfKYear">#REF!</definedName>
    <definedName name="tlfMonth">#REF!</definedName>
    <definedName name="tlfStreet">#REF!</definedName>
    <definedName name="tlfSum">#REF!</definedName>
    <definedName name="tlfTarif">#REF!</definedName>
    <definedName name="tlfTlfNum">#REF!</definedName>
    <definedName name="tlfTotal">#REF!</definedName>
    <definedName name="tlfYear">#REF!</definedName>
    <definedName name="_xlnm.Print_Titles" localSheetId="0">dohody!$A:$B,dohody!$8:$9</definedName>
    <definedName name="_xlnm.Print_Area" localSheetId="0">dohody!$A$1:$E$120</definedName>
    <definedName name="ОЪIАТТЬ_ПAUАТE">#REF!</definedName>
  </definedNames>
  <calcPr calcId="152511"/>
</workbook>
</file>

<file path=xl/calcChain.xml><?xml version="1.0" encoding="utf-8"?>
<calcChain xmlns="http://schemas.openxmlformats.org/spreadsheetml/2006/main">
  <c r="D115" i="21" l="1"/>
  <c r="D110" i="21"/>
  <c r="C110" i="21"/>
  <c r="E111" i="21" l="1"/>
  <c r="D60" i="21"/>
  <c r="C23" i="21"/>
  <c r="D23" i="21"/>
  <c r="E108" i="21" l="1"/>
  <c r="E103" i="21"/>
  <c r="E102" i="21"/>
  <c r="E101" i="21"/>
  <c r="D97" i="21"/>
  <c r="D80" i="21" l="1"/>
  <c r="C80" i="21"/>
  <c r="E85" i="21"/>
  <c r="E84" i="21"/>
  <c r="E83" i="21"/>
  <c r="D86" i="21"/>
  <c r="C86" i="21"/>
  <c r="E88" i="21"/>
  <c r="E87" i="21"/>
  <c r="E38" i="21"/>
  <c r="E86" i="21" l="1"/>
  <c r="D104" i="21"/>
  <c r="D107" i="21"/>
  <c r="C107" i="21"/>
  <c r="D100" i="21"/>
  <c r="C100" i="21"/>
  <c r="E95" i="21"/>
  <c r="E47" i="21"/>
  <c r="E107" i="21" l="1"/>
  <c r="D65" i="21"/>
  <c r="D70" i="21"/>
  <c r="D32" i="21"/>
  <c r="D21" i="21"/>
  <c r="D18" i="21"/>
  <c r="C70" i="21"/>
  <c r="C21" i="21"/>
  <c r="C32" i="21"/>
  <c r="E33" i="21" l="1"/>
  <c r="E34" i="21"/>
  <c r="D77" i="21"/>
  <c r="C77" i="21"/>
  <c r="E79" i="21"/>
  <c r="E56" i="21"/>
  <c r="E62" i="21"/>
  <c r="E45" i="21"/>
  <c r="D30" i="21"/>
  <c r="C60" i="21"/>
  <c r="D89" i="21"/>
  <c r="C89" i="21"/>
  <c r="E14" i="21"/>
  <c r="E15" i="21"/>
  <c r="E16" i="21"/>
  <c r="E17" i="21"/>
  <c r="E19" i="21"/>
  <c r="E26" i="21"/>
  <c r="E29" i="21"/>
  <c r="E31" i="21"/>
  <c r="E32" i="21"/>
  <c r="E37" i="21"/>
  <c r="E39" i="21"/>
  <c r="E40" i="21"/>
  <c r="E41" i="21"/>
  <c r="E42" i="21"/>
  <c r="E43" i="21"/>
  <c r="E44" i="21"/>
  <c r="E48" i="21"/>
  <c r="E50" i="21"/>
  <c r="E51" i="21"/>
  <c r="E58" i="21"/>
  <c r="E61" i="21"/>
  <c r="E64" i="21"/>
  <c r="E66" i="21"/>
  <c r="E69" i="21"/>
  <c r="E78" i="21"/>
  <c r="E82" i="21"/>
  <c r="E90" i="21"/>
  <c r="E91" i="21"/>
  <c r="E112" i="21"/>
  <c r="E113" i="21"/>
  <c r="C65" i="21"/>
  <c r="E65" i="21" s="1"/>
  <c r="C28" i="21"/>
  <c r="C13" i="21"/>
  <c r="C18" i="21"/>
  <c r="E18" i="21" s="1"/>
  <c r="C25" i="21"/>
  <c r="C30" i="21"/>
  <c r="C36" i="21"/>
  <c r="C46" i="21"/>
  <c r="C49" i="21"/>
  <c r="C55" i="21"/>
  <c r="C54" i="21" s="1"/>
  <c r="C63" i="21"/>
  <c r="C68" i="21"/>
  <c r="C94" i="21"/>
  <c r="C104" i="21"/>
  <c r="D25" i="21"/>
  <c r="D20" i="21" s="1"/>
  <c r="D94" i="21"/>
  <c r="D68" i="21"/>
  <c r="D63" i="21"/>
  <c r="D55" i="21"/>
  <c r="D54" i="21" s="1"/>
  <c r="D49" i="21"/>
  <c r="D46" i="21"/>
  <c r="D36" i="21"/>
  <c r="D28" i="21"/>
  <c r="D13" i="21"/>
  <c r="D12" i="21" s="1"/>
  <c r="D76" i="21" l="1"/>
  <c r="D75" i="21" s="1"/>
  <c r="C76" i="21"/>
  <c r="C75" i="21" s="1"/>
  <c r="C35" i="21"/>
  <c r="E94" i="21"/>
  <c r="D35" i="21"/>
  <c r="D59" i="21"/>
  <c r="D53" i="21" s="1"/>
  <c r="C99" i="21"/>
  <c r="C96" i="21" s="1"/>
  <c r="C109" i="21" s="1"/>
  <c r="C115" i="21" s="1"/>
  <c r="E68" i="21"/>
  <c r="D27" i="21"/>
  <c r="E60" i="21"/>
  <c r="D99" i="21"/>
  <c r="E100" i="21"/>
  <c r="E77" i="21"/>
  <c r="E63" i="21"/>
  <c r="E30" i="21"/>
  <c r="E25" i="21"/>
  <c r="E110" i="21"/>
  <c r="E80" i="21"/>
  <c r="C59" i="21"/>
  <c r="E49" i="21"/>
  <c r="E46" i="21"/>
  <c r="E36" i="21"/>
  <c r="C27" i="21"/>
  <c r="C20" i="21"/>
  <c r="E20" i="21" s="1"/>
  <c r="C12" i="21"/>
  <c r="E13" i="21"/>
  <c r="E89" i="21"/>
  <c r="E54" i="21"/>
  <c r="E55" i="21"/>
  <c r="E28" i="21"/>
  <c r="D96" i="21" l="1"/>
  <c r="D109" i="21" s="1"/>
  <c r="E99" i="21"/>
  <c r="E27" i="21"/>
  <c r="E76" i="21"/>
  <c r="E35" i="21"/>
  <c r="C11" i="21"/>
  <c r="E75" i="21"/>
  <c r="E59" i="21"/>
  <c r="C53" i="21"/>
  <c r="E12" i="21"/>
  <c r="D11" i="21"/>
  <c r="D74" i="21" s="1"/>
  <c r="E96" i="21" l="1"/>
  <c r="E115" i="21"/>
  <c r="E109" i="21"/>
  <c r="C74" i="21"/>
  <c r="C92" i="21" s="1"/>
  <c r="E53" i="21"/>
  <c r="E11" i="21"/>
  <c r="C116" i="21" l="1"/>
  <c r="E74" i="21"/>
  <c r="D92" i="21"/>
  <c r="E92" i="21" l="1"/>
  <c r="D116" i="21"/>
  <c r="E116" i="21" s="1"/>
</calcChain>
</file>

<file path=xl/sharedStrings.xml><?xml version="1.0" encoding="utf-8"?>
<sst xmlns="http://schemas.openxmlformats.org/spreadsheetml/2006/main" count="122" uniqueCount="114">
  <si>
    <t>Доходи загального фонду</t>
  </si>
  <si>
    <t>Всього доходів загального фонду</t>
  </si>
  <si>
    <t>Всього доходів спеціального фонду</t>
  </si>
  <si>
    <t>Офіційні трансферти</t>
  </si>
  <si>
    <t xml:space="preserve"> Додаток 1</t>
  </si>
  <si>
    <t>Плата за послуги, що надаються бюджетними установами згідно з їх основною діяльністю</t>
  </si>
  <si>
    <t>Благодійні внески, гранти та дарунки</t>
  </si>
  <si>
    <t>Податкові надходження</t>
  </si>
  <si>
    <t>Податок на доходи фізичних осіб, що сплачується податковими агентами, із доходів платника податку у вигляді заробітної плати</t>
  </si>
  <si>
    <t>Податок на доходи фізичних осіб з грошового забезпечення, грошових винагород та інших виплат, одержаних військовослужбовцями та особами рядового і начальницького складу, що сплачується податковими агентами</t>
  </si>
  <si>
    <t>Податок на доходи фізичних осіб, що сплачується податковими агентами, із доходів платника податку інших ніж заробітна плата</t>
  </si>
  <si>
    <t>Податок на доходи фізичних осіб, що сплачується фізичними особами за результатами річного декларування</t>
  </si>
  <si>
    <t>Неподаткові надходження</t>
  </si>
  <si>
    <t>Доходи від власності та підприємницької діяльності</t>
  </si>
  <si>
    <t>Податок та збір на доходи фізичних осіб</t>
  </si>
  <si>
    <t>Від органів державного управління</t>
  </si>
  <si>
    <t>Базова дотація</t>
  </si>
  <si>
    <t>Власні надходження бюджетних установ</t>
  </si>
  <si>
    <t>Надходження від плати за послуги, що надаються бюджетними установами згідно із законодавством</t>
  </si>
  <si>
    <t>Плата за оренду майна бюджетних установ </t>
  </si>
  <si>
    <t>Надходження бюджетних установ від реалізації в установленому порядку майна (крім нерухомого майна) </t>
  </si>
  <si>
    <t>Інші джерела власних надходжень бюджетних установ </t>
  </si>
  <si>
    <t>Всього власних доходів загального фонду</t>
  </si>
  <si>
    <t>Субвенції з місцевих бюджетів іншим місцевим бюджетам</t>
  </si>
  <si>
    <t>Доходи спеціального фонду</t>
  </si>
  <si>
    <t>Кошти, що отримують бюджетні установи 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розміщених на них інших об`єктів</t>
  </si>
  <si>
    <t>Всього доходів загального та спеціального фондів</t>
  </si>
  <si>
    <t xml:space="preserve">Інші субвенції з місцевого бюджету                                                                   </t>
  </si>
  <si>
    <t>Дотації з державного бюджету місцевим бюджетам</t>
  </si>
  <si>
    <t>Адміністративні штрафи та інші санкції</t>
  </si>
  <si>
    <t>Рентна плата за спеціальне використання лісових ресурсів 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</si>
  <si>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 </t>
  </si>
  <si>
    <t>Рентна плата за користування надрами для видобування інших корисних копалин загальнодержавного значення</t>
  </si>
  <si>
    <t>Внутрішні податки на товари та послуги  </t>
  </si>
  <si>
    <t>Акцизний податок з вироблених в Україні підакцизних товарів (продукції) </t>
  </si>
  <si>
    <t>Пальне</t>
  </si>
  <si>
    <t>Акцизний податок з ввезених на митну територію України підакцизних товарів (продукції) </t>
  </si>
  <si>
    <t>Акцизний податок з реалізації суб`єктами господарювання роздрібної торгівлі підакцизних товарів </t>
  </si>
  <si>
    <t>Податок на майно </t>
  </si>
  <si>
    <t>Податок на нерухоме майно, відмінне від земельної ділянки, сплачений юридичними особами, які є власниками об`єктів житлової нерухомості </t>
  </si>
  <si>
    <t>Податок на нерухоме майно, відмінне від земельної ділянки, сплачений фізичними особами, які є власниками об`єктів житлової нерухомості </t>
  </si>
  <si>
    <t>Податок на нерухоме майно, відмінне від земельної ділянки, сплачений фізичними особами, які є власниками об`єктів нежитлової нерухомості 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</si>
  <si>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 </t>
  </si>
  <si>
    <t>Земельний податок з юридичних осіб </t>
  </si>
  <si>
    <t>Орендна плата з юридичних осіб </t>
  </si>
  <si>
    <t>Земельний податок з фізичних осіб </t>
  </si>
  <si>
    <t>Орендна плата з фізичних осіб </t>
  </si>
  <si>
    <t>Транспортний податок з фізичних осіб </t>
  </si>
  <si>
    <t>Туристичний збір </t>
  </si>
  <si>
    <t>Туристичний збір, сплачений юридичними особами </t>
  </si>
  <si>
    <t>Туристичний збір, сплачений фізичними особами </t>
  </si>
  <si>
    <t>Єдиний податок  </t>
  </si>
  <si>
    <t>Єдиний податок з юридичних осіб </t>
  </si>
  <si>
    <t>Єдиний податок з фізичних осіб </t>
  </si>
  <si>
    <t>Єдиний податок з сільськогосподарських товаровиробників, у яких частка сільськогосподарського товаровиробництва за попередній податковий (звітний) рік дорівнює або перевищує 75 відсотків` </t>
  </si>
  <si>
    <t>Інші надходження  </t>
  </si>
  <si>
    <t>Адміністративні штрафи та штрафні санкції за порушення законодавства у сфері виробництва та обігу алкогольних напоїв та тютюнових виробів </t>
  </si>
  <si>
    <t>Адміністративні збори та платежі, доходи від некомерційної господарської діяльності </t>
  </si>
  <si>
    <t>Плата за надання адміністративних послуг</t>
  </si>
  <si>
    <t>Плата за надання інших адміністративних послуг</t>
  </si>
  <si>
    <t>Надходження від орендної плати за користування цілісним майновим комплексом та іншим державним майном  </t>
  </si>
  <si>
    <t>Надходження від орендної плати за користування майновим комплексом та іншим майном, що перебуває в комунальній власності</t>
  </si>
  <si>
    <t>Державне мито  </t>
  </si>
  <si>
    <t>Державне мито, що сплачується за місцем розгляду та оформлення документів, у тому числі за оформлення документів на спадщину і дарування  </t>
  </si>
  <si>
    <t>Інші неподаткові надходження  </t>
  </si>
  <si>
    <t>Доходи від операцій з капіталом  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</si>
  <si>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  </t>
  </si>
  <si>
    <t>Освітня субвенція з державного бюджету місцевим бюджетам </t>
  </si>
  <si>
    <t>Інші субвенції з місцевого бюджету</t>
  </si>
  <si>
    <t>Екологічний податок</t>
  </si>
  <si>
    <t>Всього власних доходів спеціального фонду</t>
  </si>
  <si>
    <t>Плата за скорочення термінів надання послуг у сфері державної реєстрації речових прав на нерухоме майно та їх обтяжень і державної реєстрації юридичних осіб, фізичних осіб - підприємців та громадських формувань, а також плата за надання інших платних послуг</t>
  </si>
  <si>
    <t>Субвенція з місцевого бюджету на забезпечення централізованою подачею кисню ліжкового фонду закладів охорони здоров`я, які надають стаціонарну медичну допомогу пацієнтам з гострою респіраторною хворобою COVTD-19, спричиненою коронавірусом SARS-CoV-2</t>
  </si>
  <si>
    <t>Штрафні санкції за порушення законодавства про патентування, за порушення норм регулювання обігу готівки та про застосування реєстраторів розрахункових операцій у сфері торгівлі, громадського харчування та послуг</t>
  </si>
  <si>
    <t>Акцизний податок з реалізації виробниками та/або імпортерами, у тому числі в роздрібній торгівлі тютюнових виробів, тютюну та промислових замінників тютюну, рідин, що використовуються в електронних сигаретах, що оподатковується згідно з підпунктом 213.1.14 пункту 213.1 статті 213 Податкового кодексу України</t>
  </si>
  <si>
    <t>Акцизний податок з реалізації суб`єктами господарювання роздрібної торгівлі підакцизних товарів (крім тих, що оподатковуються згідно з підпунктом 213.1.14 пункту 213.1 статті 213 Податкового кодексу України)</t>
  </si>
  <si>
    <t>Загальні результати виконання дохідної частини бюджету Кутської селищної територіальної громади</t>
  </si>
  <si>
    <t>Додаткова дотація з державного бюджету місцевим бюджетам на здійснення повноважень органів місцевого самоврядування на деокупованих, тимчасово окупованих та інших територіях України, що зазнали негативного впливу у зв`язку з повномасштабною збройною агресією російської федерації</t>
  </si>
  <si>
    <t>Богдан ДЕВДА</t>
  </si>
  <si>
    <t>Субвенція з державного бюджету місцевим бюджетам на забезпечення харчування учнів початкових класів закладів загальної середньої освіти</t>
  </si>
  <si>
    <t>Кошти від реалізації безхазяйного майна, знахідок, спадкового майна, майна одержаного територіальною громадою в порядку спадкування чи дарування, а також валютні цінності і грошові кошти, власники яких невідомі</t>
  </si>
  <si>
    <t>33010100</t>
  </si>
  <si>
    <t>Кошти від продажу земельних ділянок несільськогосподарського призначення, що перебувають у державній та комунальній власності, та земельних ділянок, які знаходяться на території Автономної Республіки Крим</t>
  </si>
  <si>
    <t>Орендна плата з водні об'єкти (їх частини), що надаються в користування на умовах оренди місцевими радами</t>
  </si>
  <si>
    <t>Субвенції з державного бюджету місцевим бюджетам</t>
  </si>
  <si>
    <t>41030000</t>
  </si>
  <si>
    <t>тис.грн.</t>
  </si>
  <si>
    <t>Затверджений план з урахуванням змін</t>
  </si>
  <si>
    <t xml:space="preserve">Фактично виконано </t>
  </si>
  <si>
    <t xml:space="preserve">Відсоток виконання </t>
  </si>
  <si>
    <t>Найменування</t>
  </si>
  <si>
    <t xml:space="preserve">Код </t>
  </si>
  <si>
    <t xml:space="preserve">         Начальник фінансового відділу</t>
  </si>
  <si>
    <t>Податки на доходи, податки на прибуток</t>
  </si>
  <si>
    <t xml:space="preserve">Податок на прибуток підприємств </t>
  </si>
  <si>
    <t>Місцеві податки та збори</t>
  </si>
  <si>
    <t>Податок на прибуток підприємств комунальної власності</t>
  </si>
  <si>
    <t xml:space="preserve">  до рішення селищної ради </t>
  </si>
  <si>
    <t>Грошові стягнення за шкоду, заподіяну порушенням законодавства про охорону навколишнього природного середовища внаслідок господарської та іншої діяльності</t>
  </si>
  <si>
    <t>Дотації з місцевих бюджетів іншим місцевим бюджетам</t>
  </si>
  <si>
    <t>Дотація з місцевого бюджету на здійснення переданих з державного бюджету видатків з утримання закладів освіти та охорони здоров'я за рахунок відповідної додаткової дотації з державного бюджету</t>
  </si>
  <si>
    <t>Інші дотації з місцевого бюджету</t>
  </si>
  <si>
    <t>Субвенція з державного бюджету місцевим бюджетам на надання державної підтримки особам з особливими освітніми потребами</t>
  </si>
  <si>
    <t>Субвенція з державного бюджету місцевим бюджетам на реалізацію публічного інвестиційного проекту на забезпечення якісної, сучасної та доступної загальної середньої освіти "Нова українська школа</t>
  </si>
  <si>
    <t>Субвенція з державного бюджету місцевим бюджетам на здійснення доплат педпрацівникам закладів загальної середньої освіти</t>
  </si>
  <si>
    <t>Субвенція з місцевого бюджету на забезпечення діяльності фахівців із супроводу ветеранів війни та демобілізованих осіб та окремі заходи з підтримки осіб, які захищали незалежність, суверенітет та територіальну цілісність України</t>
  </si>
  <si>
    <t>за 9 місяців 2025 року</t>
  </si>
  <si>
    <t>Рентна плата та плата за використання інших природніх ресурсів</t>
  </si>
  <si>
    <t>Рентна плата за користування надрами загальнодержавного значення</t>
  </si>
  <si>
    <t>Рентна плата за спеціальне використання води</t>
  </si>
  <si>
    <t>Рентна плата за спеціальне використання води водних обєктів місцевого значення</t>
  </si>
  <si>
    <t>41033900</t>
  </si>
  <si>
    <t>Субвенції з державного бюджету місцевим бюджетам на надання державної підтримки особам з особливими освітніми потребами</t>
  </si>
  <si>
    <t xml:space="preserve">      від 2.12.2025р.  № 1-56/2025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</si>
</sst>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"/>
    <numFmt numFmtId="165" formatCode="_-* #,##0\ _F_-;\-* #,##0\ _F_-;_-* &quot;-&quot;\ _F_-;_-@_-"/>
    <numFmt numFmtId="166" formatCode="_-* #,##0.00\ _F_-;\-* #,##0.00\ _F_-;_-* &quot;-&quot;??\ _F_-;_-@_-"/>
    <numFmt numFmtId="167" formatCode="0.000"/>
    <numFmt numFmtId="168" formatCode="General_)"/>
  </numFmts>
  <fonts count="24">
    <font>
      <sz val="14"/>
      <name val="Times New Roman Cyr"/>
      <charset val="204"/>
    </font>
    <font>
      <sz val="1"/>
      <color indexed="8"/>
      <name val="Courier"/>
      <family val="1"/>
      <charset val="204"/>
    </font>
    <font>
      <b/>
      <sz val="1"/>
      <color indexed="8"/>
      <name val="Courier"/>
      <family val="1"/>
      <charset val="204"/>
    </font>
    <font>
      <sz val="10"/>
      <name val="Arial Cyr"/>
      <charset val="204"/>
    </font>
    <font>
      <sz val="1"/>
      <color indexed="16"/>
      <name val="Courier"/>
      <family val="1"/>
      <charset val="204"/>
    </font>
    <font>
      <sz val="8"/>
      <name val="Helvetica-Narrow"/>
    </font>
    <font>
      <sz val="10"/>
      <name val="Helv"/>
      <charset val="204"/>
    </font>
    <font>
      <sz val="12"/>
      <name val="Courier"/>
      <family val="1"/>
      <charset val="204"/>
    </font>
    <font>
      <sz val="8"/>
      <name val="Times New Roman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2"/>
      <name val="Times New Roman Cyr"/>
      <charset val="204"/>
    </font>
    <font>
      <b/>
      <i/>
      <sz val="22"/>
      <name val="Times New Roman Cyr"/>
      <charset val="204"/>
    </font>
    <font>
      <sz val="22"/>
      <name val="Times New Roman Cyr"/>
      <charset val="204"/>
    </font>
    <font>
      <b/>
      <sz val="2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0" fontId="4" fillId="0" borderId="0">
      <protection locked="0"/>
    </xf>
    <xf numFmtId="0" fontId="4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" fillId="0" borderId="1">
      <protection locked="0"/>
    </xf>
    <xf numFmtId="0" fontId="2" fillId="0" borderId="0">
      <protection locked="0"/>
    </xf>
    <xf numFmtId="0" fontId="2" fillId="0" borderId="0">
      <protection locked="0"/>
    </xf>
    <xf numFmtId="0" fontId="1" fillId="0" borderId="1">
      <protection locked="0"/>
    </xf>
    <xf numFmtId="168" fontId="7" fillId="0" borderId="0"/>
    <xf numFmtId="168" fontId="7" fillId="0" borderId="0"/>
    <xf numFmtId="0" fontId="3" fillId="0" borderId="0"/>
    <xf numFmtId="0" fontId="6" fillId="0" borderId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" fillId="0" borderId="0">
      <protection locked="0"/>
    </xf>
  </cellStyleXfs>
  <cellXfs count="120">
    <xf numFmtId="0" fontId="0" fillId="0" borderId="0" xfId="0"/>
    <xf numFmtId="0" fontId="9" fillId="3" borderId="0" xfId="12" applyFont="1" applyFill="1"/>
    <xf numFmtId="0" fontId="10" fillId="3" borderId="0" xfId="12" applyFont="1" applyFill="1" applyAlignment="1">
      <alignment vertical="center" wrapText="1"/>
    </xf>
    <xf numFmtId="0" fontId="10" fillId="3" borderId="0" xfId="12" applyFont="1" applyFill="1" applyAlignment="1">
      <alignment horizontal="center" vertical="center" wrapText="1"/>
    </xf>
    <xf numFmtId="0" fontId="10" fillId="3" borderId="0" xfId="12" applyFont="1" applyFill="1"/>
    <xf numFmtId="164" fontId="10" fillId="3" borderId="0" xfId="12" applyNumberFormat="1" applyFont="1" applyFill="1"/>
    <xf numFmtId="0" fontId="9" fillId="3" borderId="0" xfId="12" applyFont="1" applyFill="1" applyAlignment="1">
      <alignment horizontal="center" vertical="center" wrapText="1"/>
    </xf>
    <xf numFmtId="167" fontId="10" fillId="3" borderId="0" xfId="12" applyNumberFormat="1" applyFont="1" applyFill="1"/>
    <xf numFmtId="167" fontId="9" fillId="3" borderId="0" xfId="12" applyNumberFormat="1" applyFont="1" applyFill="1"/>
    <xf numFmtId="0" fontId="11" fillId="3" borderId="0" xfId="12" applyFont="1" applyFill="1"/>
    <xf numFmtId="0" fontId="9" fillId="3" borderId="0" xfId="12" applyFont="1" applyFill="1" applyAlignment="1">
      <alignment vertical="center" wrapText="1"/>
    </xf>
    <xf numFmtId="0" fontId="10" fillId="3" borderId="0" xfId="12" applyFont="1" applyFill="1" applyBorder="1"/>
    <xf numFmtId="0" fontId="9" fillId="3" borderId="0" xfId="12" applyFont="1" applyFill="1" applyBorder="1"/>
    <xf numFmtId="164" fontId="9" fillId="3" borderId="0" xfId="12" applyNumberFormat="1" applyFont="1" applyFill="1"/>
    <xf numFmtId="0" fontId="13" fillId="3" borderId="0" xfId="12" applyFont="1" applyFill="1" applyAlignment="1"/>
    <xf numFmtId="0" fontId="12" fillId="3" borderId="0" xfId="12" applyFont="1" applyFill="1" applyAlignment="1"/>
    <xf numFmtId="0" fontId="11" fillId="3" borderId="0" xfId="12" applyFont="1" applyFill="1" applyBorder="1"/>
    <xf numFmtId="164" fontId="10" fillId="3" borderId="0" xfId="12" applyNumberFormat="1" applyFont="1" applyFill="1" applyAlignment="1">
      <alignment horizontal="left" vertical="center" wrapText="1"/>
    </xf>
    <xf numFmtId="167" fontId="11" fillId="3" borderId="0" xfId="12" applyNumberFormat="1" applyFont="1" applyFill="1"/>
    <xf numFmtId="164" fontId="10" fillId="3" borderId="0" xfId="12" applyNumberFormat="1" applyFont="1" applyFill="1" applyAlignment="1">
      <alignment horizontal="center" vertical="center" wrapText="1"/>
    </xf>
    <xf numFmtId="164" fontId="9" fillId="3" borderId="0" xfId="12" applyNumberFormat="1" applyFont="1" applyFill="1" applyAlignment="1">
      <alignment horizontal="left" vertical="center" wrapText="1"/>
    </xf>
    <xf numFmtId="164" fontId="14" fillId="3" borderId="0" xfId="12" applyNumberFormat="1" applyFont="1" applyFill="1" applyAlignment="1">
      <alignment horizontal="left"/>
    </xf>
    <xf numFmtId="164" fontId="14" fillId="3" borderId="0" xfId="12" applyNumberFormat="1" applyFont="1" applyFill="1" applyAlignment="1">
      <alignment horizontal="left" vertical="center" wrapText="1"/>
    </xf>
    <xf numFmtId="0" fontId="10" fillId="3" borderId="0" xfId="12" applyFont="1" applyFill="1" applyAlignment="1">
      <alignment horizontal="left" vertical="center" wrapText="1"/>
    </xf>
    <xf numFmtId="49" fontId="10" fillId="3" borderId="0" xfId="12" applyNumberFormat="1" applyFont="1" applyFill="1"/>
    <xf numFmtId="0" fontId="15" fillId="3" borderId="0" xfId="12" applyFont="1" applyFill="1" applyAlignment="1"/>
    <xf numFmtId="0" fontId="15" fillId="3" borderId="0" xfId="12" applyFont="1" applyFill="1" applyAlignment="1">
      <alignment vertical="center" wrapText="1"/>
    </xf>
    <xf numFmtId="164" fontId="15" fillId="3" borderId="0" xfId="12" applyNumberFormat="1" applyFont="1" applyFill="1"/>
    <xf numFmtId="0" fontId="16" fillId="3" borderId="0" xfId="12" applyFont="1" applyFill="1" applyAlignment="1"/>
    <xf numFmtId="0" fontId="16" fillId="3" borderId="0" xfId="12" applyFont="1" applyFill="1" applyAlignment="1">
      <alignment horizontal="center"/>
    </xf>
    <xf numFmtId="0" fontId="16" fillId="3" borderId="2" xfId="12" applyFont="1" applyFill="1" applyBorder="1" applyAlignment="1">
      <alignment horizontal="left" vertical="top"/>
    </xf>
    <xf numFmtId="0" fontId="16" fillId="3" borderId="2" xfId="12" applyFont="1" applyFill="1" applyBorder="1" applyAlignment="1">
      <alignment horizontal="left" vertical="top" wrapText="1"/>
    </xf>
    <xf numFmtId="164" fontId="16" fillId="3" borderId="2" xfId="12" applyNumberFormat="1" applyFont="1" applyFill="1" applyBorder="1" applyAlignment="1">
      <alignment horizontal="left" vertical="top" wrapText="1"/>
    </xf>
    <xf numFmtId="49" fontId="16" fillId="0" borderId="2" xfId="0" applyNumberFormat="1" applyFont="1" applyFill="1" applyBorder="1" applyAlignment="1">
      <alignment horizontal="left" vertical="top"/>
    </xf>
    <xf numFmtId="168" fontId="16" fillId="0" borderId="2" xfId="0" applyNumberFormat="1" applyFont="1" applyFill="1" applyBorder="1" applyAlignment="1">
      <alignment horizontal="left" vertical="top" wrapText="1"/>
    </xf>
    <xf numFmtId="164" fontId="16" fillId="0" borderId="2" xfId="12" applyNumberFormat="1" applyFont="1" applyFill="1" applyBorder="1" applyAlignment="1">
      <alignment horizontal="left" vertical="top" wrapText="1"/>
    </xf>
    <xf numFmtId="49" fontId="17" fillId="0" borderId="2" xfId="0" applyNumberFormat="1" applyFont="1" applyFill="1" applyBorder="1" applyAlignment="1">
      <alignment horizontal="left" vertical="top"/>
    </xf>
    <xf numFmtId="168" fontId="17" fillId="0" borderId="2" xfId="0" applyNumberFormat="1" applyFont="1" applyFill="1" applyBorder="1" applyAlignment="1">
      <alignment horizontal="left" vertical="top" wrapText="1"/>
    </xf>
    <xf numFmtId="164" fontId="17" fillId="0" borderId="2" xfId="12" applyNumberFormat="1" applyFont="1" applyFill="1" applyBorder="1" applyAlignment="1">
      <alignment horizontal="left" vertical="top" wrapText="1"/>
    </xf>
    <xf numFmtId="164" fontId="17" fillId="3" borderId="2" xfId="12" applyNumberFormat="1" applyFont="1" applyFill="1" applyBorder="1" applyAlignment="1">
      <alignment horizontal="left" vertical="top" wrapText="1"/>
    </xf>
    <xf numFmtId="49" fontId="15" fillId="0" borderId="2" xfId="0" applyNumberFormat="1" applyFont="1" applyFill="1" applyBorder="1" applyAlignment="1">
      <alignment horizontal="left" vertical="top"/>
    </xf>
    <xf numFmtId="168" fontId="15" fillId="0" borderId="2" xfId="0" applyNumberFormat="1" applyFont="1" applyFill="1" applyBorder="1" applyAlignment="1">
      <alignment horizontal="left" vertical="top" wrapText="1"/>
    </xf>
    <xf numFmtId="164" fontId="15" fillId="0" borderId="2" xfId="12" applyNumberFormat="1" applyFont="1" applyFill="1" applyBorder="1" applyAlignment="1">
      <alignment horizontal="left" vertical="top" wrapText="1"/>
    </xf>
    <xf numFmtId="164" fontId="15" fillId="3" borderId="2" xfId="12" applyNumberFormat="1" applyFont="1" applyFill="1" applyBorder="1" applyAlignment="1">
      <alignment horizontal="left" vertical="top" wrapText="1"/>
    </xf>
    <xf numFmtId="168" fontId="15" fillId="0" borderId="2" xfId="0" applyNumberFormat="1" applyFont="1" applyBorder="1" applyAlignment="1">
      <alignment horizontal="left" vertical="top" wrapText="1"/>
    </xf>
    <xf numFmtId="164" fontId="17" fillId="0" borderId="2" xfId="10" applyNumberFormat="1" applyFont="1" applyFill="1" applyBorder="1" applyAlignment="1">
      <alignment horizontal="left" vertical="top" wrapText="1"/>
    </xf>
    <xf numFmtId="164" fontId="15" fillId="0" borderId="2" xfId="11" applyNumberFormat="1" applyFont="1" applyFill="1" applyBorder="1" applyAlignment="1" applyProtection="1">
      <alignment horizontal="left" vertical="top" wrapText="1"/>
    </xf>
    <xf numFmtId="164" fontId="15" fillId="0" borderId="2" xfId="10" applyNumberFormat="1" applyFont="1" applyFill="1" applyBorder="1" applyAlignment="1">
      <alignment horizontal="left" vertical="top" wrapText="1"/>
    </xf>
    <xf numFmtId="0" fontId="18" fillId="0" borderId="2" xfId="0" applyFont="1" applyBorder="1" applyAlignment="1">
      <alignment horizontal="left" vertical="top"/>
    </xf>
    <xf numFmtId="0" fontId="18" fillId="0" borderId="2" xfId="0" applyFont="1" applyBorder="1" applyAlignment="1">
      <alignment horizontal="left" vertical="top" wrapText="1"/>
    </xf>
    <xf numFmtId="164" fontId="16" fillId="0" borderId="2" xfId="11" applyNumberFormat="1" applyFont="1" applyFill="1" applyBorder="1" applyAlignment="1">
      <alignment horizontal="left" vertical="top" wrapText="1"/>
    </xf>
    <xf numFmtId="0" fontId="19" fillId="0" borderId="2" xfId="0" applyFont="1" applyBorder="1" applyAlignment="1">
      <alignment horizontal="left" vertical="top"/>
    </xf>
    <xf numFmtId="0" fontId="19" fillId="0" borderId="2" xfId="0" applyFont="1" applyBorder="1" applyAlignment="1">
      <alignment horizontal="left" vertical="top" wrapText="1"/>
    </xf>
    <xf numFmtId="164" fontId="17" fillId="0" borderId="2" xfId="11" applyNumberFormat="1" applyFont="1" applyFill="1" applyBorder="1" applyAlignment="1">
      <alignment horizontal="left" vertical="top" wrapText="1"/>
    </xf>
    <xf numFmtId="0" fontId="20" fillId="0" borderId="2" xfId="0" applyFont="1" applyBorder="1" applyAlignment="1">
      <alignment horizontal="left" vertical="top"/>
    </xf>
    <xf numFmtId="0" fontId="20" fillId="0" borderId="2" xfId="0" applyFont="1" applyBorder="1" applyAlignment="1">
      <alignment horizontal="left" vertical="top" wrapText="1"/>
    </xf>
    <xf numFmtId="164" fontId="15" fillId="0" borderId="2" xfId="11" applyNumberFormat="1" applyFont="1" applyFill="1" applyBorder="1" applyAlignment="1">
      <alignment horizontal="left" vertical="top" wrapText="1"/>
    </xf>
    <xf numFmtId="168" fontId="16" fillId="0" borderId="2" xfId="0" applyNumberFormat="1" applyFont="1" applyFill="1" applyBorder="1" applyAlignment="1">
      <alignment horizontal="left" vertical="top"/>
    </xf>
    <xf numFmtId="164" fontId="16" fillId="3" borderId="2" xfId="11" applyNumberFormat="1" applyFont="1" applyFill="1" applyBorder="1" applyAlignment="1">
      <alignment horizontal="left" vertical="top" wrapText="1"/>
    </xf>
    <xf numFmtId="164" fontId="17" fillId="0" borderId="2" xfId="12" applyNumberFormat="1" applyFont="1" applyFill="1" applyBorder="1" applyAlignment="1">
      <alignment horizontal="left" vertical="top"/>
    </xf>
    <xf numFmtId="164" fontId="15" fillId="0" borderId="2" xfId="12" applyNumberFormat="1" applyFont="1" applyFill="1" applyBorder="1" applyAlignment="1">
      <alignment horizontal="left" vertical="top"/>
    </xf>
    <xf numFmtId="168" fontId="15" fillId="0" borderId="2" xfId="0" applyNumberFormat="1" applyFont="1" applyFill="1" applyBorder="1" applyAlignment="1">
      <alignment horizontal="left" vertical="top"/>
    </xf>
    <xf numFmtId="164" fontId="16" fillId="3" borderId="2" xfId="12" applyNumberFormat="1" applyFont="1" applyFill="1" applyBorder="1" applyAlignment="1">
      <alignment horizontal="left" vertical="top"/>
    </xf>
    <xf numFmtId="0" fontId="16" fillId="0" borderId="2" xfId="0" applyFont="1" applyBorder="1" applyAlignment="1">
      <alignment horizontal="left" vertical="top" wrapText="1"/>
    </xf>
    <xf numFmtId="164" fontId="16" fillId="0" borderId="2" xfId="0" applyNumberFormat="1" applyFont="1" applyFill="1" applyBorder="1" applyAlignment="1">
      <alignment horizontal="left" vertical="top" wrapText="1"/>
    </xf>
    <xf numFmtId="168" fontId="16" fillId="2" borderId="2" xfId="0" applyNumberFormat="1" applyFont="1" applyFill="1" applyBorder="1" applyAlignment="1">
      <alignment horizontal="left" vertical="top"/>
    </xf>
    <xf numFmtId="168" fontId="16" fillId="2" borderId="2" xfId="0" applyNumberFormat="1" applyFont="1" applyFill="1" applyBorder="1" applyAlignment="1">
      <alignment horizontal="left" vertical="top" wrapText="1"/>
    </xf>
    <xf numFmtId="168" fontId="17" fillId="2" borderId="2" xfId="0" applyNumberFormat="1" applyFont="1" applyFill="1" applyBorder="1" applyAlignment="1">
      <alignment horizontal="left" vertical="top"/>
    </xf>
    <xf numFmtId="168" fontId="17" fillId="2" borderId="2" xfId="0" applyNumberFormat="1" applyFont="1" applyFill="1" applyBorder="1" applyAlignment="1">
      <alignment horizontal="left" vertical="top" wrapText="1"/>
    </xf>
    <xf numFmtId="164" fontId="17" fillId="0" borderId="2" xfId="0" applyNumberFormat="1" applyFont="1" applyFill="1" applyBorder="1" applyAlignment="1">
      <alignment horizontal="left" vertical="top" wrapText="1"/>
    </xf>
    <xf numFmtId="168" fontId="15" fillId="2" borderId="2" xfId="0" applyNumberFormat="1" applyFont="1" applyFill="1" applyBorder="1" applyAlignment="1">
      <alignment horizontal="left" vertical="top"/>
    </xf>
    <xf numFmtId="168" fontId="15" fillId="2" borderId="2" xfId="0" applyNumberFormat="1" applyFont="1" applyFill="1" applyBorder="1" applyAlignment="1">
      <alignment horizontal="left" vertical="top" wrapText="1"/>
    </xf>
    <xf numFmtId="164" fontId="15" fillId="0" borderId="2" xfId="0" applyNumberFormat="1" applyFont="1" applyFill="1" applyBorder="1" applyAlignment="1">
      <alignment horizontal="left" vertical="top" wrapText="1"/>
    </xf>
    <xf numFmtId="0" fontId="15" fillId="3" borderId="2" xfId="0" applyFont="1" applyFill="1" applyBorder="1" applyAlignment="1">
      <alignment horizontal="left" vertical="top"/>
    </xf>
    <xf numFmtId="0" fontId="16" fillId="3" borderId="2" xfId="0" applyFont="1" applyFill="1" applyBorder="1" applyAlignment="1">
      <alignment horizontal="left" vertical="top" wrapText="1"/>
    </xf>
    <xf numFmtId="164" fontId="16" fillId="3" borderId="2" xfId="0" applyNumberFormat="1" applyFont="1" applyFill="1" applyBorder="1" applyAlignment="1">
      <alignment horizontal="left" vertical="top" wrapText="1"/>
    </xf>
    <xf numFmtId="2" fontId="16" fillId="3" borderId="2" xfId="12" applyNumberFormat="1" applyFont="1" applyFill="1" applyBorder="1" applyAlignment="1">
      <alignment horizontal="left" vertical="top" wrapText="1"/>
    </xf>
    <xf numFmtId="167" fontId="16" fillId="0" borderId="2" xfId="12" applyNumberFormat="1" applyFont="1" applyFill="1" applyBorder="1" applyAlignment="1">
      <alignment horizontal="left" vertical="top" wrapText="1"/>
    </xf>
    <xf numFmtId="0" fontId="17" fillId="3" borderId="2" xfId="12" applyFont="1" applyFill="1" applyBorder="1" applyAlignment="1">
      <alignment horizontal="left" vertical="top"/>
    </xf>
    <xf numFmtId="0" fontId="17" fillId="3" borderId="2" xfId="12" applyFont="1" applyFill="1" applyBorder="1" applyAlignment="1">
      <alignment horizontal="left" vertical="top" wrapText="1"/>
    </xf>
    <xf numFmtId="164" fontId="16" fillId="0" borderId="2" xfId="12" applyNumberFormat="1" applyFont="1" applyFill="1" applyBorder="1" applyAlignment="1">
      <alignment horizontal="left" vertical="top"/>
    </xf>
    <xf numFmtId="168" fontId="17" fillId="0" borderId="2" xfId="0" applyNumberFormat="1" applyFont="1" applyBorder="1" applyAlignment="1">
      <alignment horizontal="left" vertical="top" wrapText="1"/>
    </xf>
    <xf numFmtId="168" fontId="15" fillId="0" borderId="2" xfId="0" applyNumberFormat="1" applyFont="1" applyBorder="1" applyAlignment="1">
      <alignment horizontal="left" vertical="top"/>
    </xf>
    <xf numFmtId="0" fontId="15" fillId="0" borderId="2" xfId="0" applyFont="1" applyBorder="1" applyAlignment="1">
      <alignment horizontal="left" vertical="top" wrapText="1"/>
    </xf>
    <xf numFmtId="49" fontId="16" fillId="2" borderId="2" xfId="0" applyNumberFormat="1" applyFont="1" applyFill="1" applyBorder="1" applyAlignment="1">
      <alignment horizontal="left" vertical="top"/>
    </xf>
    <xf numFmtId="0" fontId="15" fillId="2" borderId="2" xfId="0" applyFont="1" applyFill="1" applyBorder="1" applyAlignment="1">
      <alignment horizontal="left" vertical="top"/>
    </xf>
    <xf numFmtId="0" fontId="15" fillId="3" borderId="2" xfId="12" applyFont="1" applyFill="1" applyBorder="1" applyAlignment="1">
      <alignment horizontal="left" vertical="top"/>
    </xf>
    <xf numFmtId="0" fontId="15" fillId="3" borderId="0" xfId="12" applyFont="1" applyFill="1" applyAlignment="1">
      <alignment horizontal="left" vertical="top"/>
    </xf>
    <xf numFmtId="0" fontId="15" fillId="3" borderId="0" xfId="12" applyFont="1" applyFill="1" applyAlignment="1">
      <alignment horizontal="left" vertical="top" wrapText="1"/>
    </xf>
    <xf numFmtId="164" fontId="15" fillId="3" borderId="0" xfId="12" applyNumberFormat="1" applyFont="1" applyFill="1" applyAlignment="1">
      <alignment horizontal="left" vertical="top"/>
    </xf>
    <xf numFmtId="0" fontId="16" fillId="3" borderId="0" xfId="12" applyFont="1" applyFill="1" applyAlignment="1">
      <alignment horizontal="left" vertical="top"/>
    </xf>
    <xf numFmtId="0" fontId="16" fillId="3" borderId="0" xfId="12" applyFont="1" applyFill="1" applyAlignment="1">
      <alignment horizontal="left" vertical="top" wrapText="1"/>
    </xf>
    <xf numFmtId="164" fontId="16" fillId="3" borderId="0" xfId="12" applyNumberFormat="1" applyFont="1" applyFill="1" applyAlignment="1">
      <alignment horizontal="left" vertical="top"/>
    </xf>
    <xf numFmtId="0" fontId="16" fillId="3" borderId="2" xfId="12" applyFont="1" applyFill="1" applyBorder="1" applyAlignment="1">
      <alignment horizontal="center" vertical="top" wrapText="1"/>
    </xf>
    <xf numFmtId="0" fontId="15" fillId="3" borderId="0" xfId="12" applyFont="1" applyFill="1" applyAlignment="1">
      <alignment horizontal="center" vertical="center" wrapText="1"/>
    </xf>
    <xf numFmtId="164" fontId="15" fillId="3" borderId="0" xfId="12" applyNumberFormat="1" applyFont="1" applyFill="1" applyBorder="1" applyAlignment="1">
      <alignment horizontal="center"/>
    </xf>
    <xf numFmtId="0" fontId="15" fillId="3" borderId="0" xfId="12" applyFont="1" applyFill="1" applyBorder="1" applyAlignment="1">
      <alignment horizontal="left" vertical="top"/>
    </xf>
    <xf numFmtId="0" fontId="16" fillId="3" borderId="0" xfId="12" applyFont="1" applyFill="1" applyBorder="1" applyAlignment="1">
      <alignment horizontal="left" vertical="top" wrapText="1"/>
    </xf>
    <xf numFmtId="164" fontId="16" fillId="0" borderId="0" xfId="12" applyNumberFormat="1" applyFont="1" applyFill="1" applyBorder="1" applyAlignment="1">
      <alignment horizontal="left" vertical="top" wrapText="1"/>
    </xf>
    <xf numFmtId="164" fontId="16" fillId="3" borderId="0" xfId="12" applyNumberFormat="1" applyFont="1" applyFill="1" applyBorder="1" applyAlignment="1">
      <alignment horizontal="left" vertical="top" wrapText="1"/>
    </xf>
    <xf numFmtId="164" fontId="22" fillId="0" borderId="2" xfId="12" applyNumberFormat="1" applyFont="1" applyFill="1" applyBorder="1" applyAlignment="1">
      <alignment horizontal="left" vertical="top" wrapText="1"/>
    </xf>
    <xf numFmtId="2" fontId="15" fillId="0" borderId="2" xfId="11" applyNumberFormat="1" applyFont="1" applyFill="1" applyBorder="1" applyAlignment="1">
      <alignment horizontal="left" vertical="top" wrapText="1"/>
    </xf>
    <xf numFmtId="2" fontId="17" fillId="0" borderId="2" xfId="11" applyNumberFormat="1" applyFont="1" applyFill="1" applyBorder="1" applyAlignment="1">
      <alignment horizontal="left" vertical="top" wrapText="1"/>
    </xf>
    <xf numFmtId="164" fontId="15" fillId="0" borderId="2" xfId="12" applyNumberFormat="1" applyFont="1" applyFill="1" applyBorder="1" applyAlignment="1">
      <alignment horizontal="left" wrapText="1"/>
    </xf>
    <xf numFmtId="0" fontId="20" fillId="0" borderId="2" xfId="0" applyFont="1" applyBorder="1" applyAlignment="1">
      <alignment horizontal="left"/>
    </xf>
    <xf numFmtId="0" fontId="23" fillId="0" borderId="2" xfId="0" applyFont="1" applyBorder="1" applyAlignment="1">
      <alignment horizontal="left" vertical="center" wrapText="1"/>
    </xf>
    <xf numFmtId="167" fontId="17" fillId="0" borderId="2" xfId="12" applyNumberFormat="1" applyFont="1" applyFill="1" applyBorder="1" applyAlignment="1">
      <alignment horizontal="left" vertical="top" wrapText="1"/>
    </xf>
    <xf numFmtId="167" fontId="16" fillId="0" borderId="2" xfId="11" applyNumberFormat="1" applyFont="1" applyFill="1" applyBorder="1" applyAlignment="1">
      <alignment horizontal="left" vertical="top" wrapText="1"/>
    </xf>
    <xf numFmtId="49" fontId="15" fillId="2" borderId="2" xfId="0" applyNumberFormat="1" applyFont="1" applyFill="1" applyBorder="1" applyAlignment="1">
      <alignment horizontal="left" vertical="top"/>
    </xf>
    <xf numFmtId="167" fontId="16" fillId="0" borderId="2" xfId="0" applyNumberFormat="1" applyFont="1" applyFill="1" applyBorder="1" applyAlignment="1">
      <alignment horizontal="left" vertical="top" wrapText="1"/>
    </xf>
    <xf numFmtId="0" fontId="16" fillId="2" borderId="2" xfId="0" applyFont="1" applyFill="1" applyBorder="1" applyAlignment="1">
      <alignment horizontal="left" vertical="top"/>
    </xf>
    <xf numFmtId="0" fontId="16" fillId="3" borderId="0" xfId="12" applyFont="1" applyFill="1" applyAlignment="1">
      <alignment horizontal="left" vertical="top" wrapText="1"/>
    </xf>
    <xf numFmtId="164" fontId="15" fillId="3" borderId="0" xfId="12" applyNumberFormat="1" applyFont="1" applyFill="1" applyAlignment="1">
      <alignment horizontal="center"/>
    </xf>
    <xf numFmtId="164" fontId="16" fillId="3" borderId="0" xfId="12" applyNumberFormat="1" applyFont="1" applyFill="1" applyAlignment="1">
      <alignment horizontal="center"/>
    </xf>
    <xf numFmtId="0" fontId="21" fillId="3" borderId="2" xfId="12" applyFont="1" applyFill="1" applyBorder="1" applyAlignment="1">
      <alignment horizontal="center" vertical="center" wrapText="1"/>
    </xf>
    <xf numFmtId="164" fontId="21" fillId="3" borderId="2" xfId="12" applyNumberFormat="1" applyFont="1" applyFill="1" applyBorder="1" applyAlignment="1">
      <alignment horizontal="center" vertical="center" wrapText="1"/>
    </xf>
    <xf numFmtId="0" fontId="16" fillId="3" borderId="0" xfId="12" applyFont="1" applyFill="1" applyAlignment="1">
      <alignment horizontal="center"/>
    </xf>
    <xf numFmtId="0" fontId="21" fillId="3" borderId="2" xfId="12" applyFont="1" applyFill="1" applyBorder="1" applyAlignment="1">
      <alignment horizontal="center" vertical="center"/>
    </xf>
    <xf numFmtId="164" fontId="21" fillId="3" borderId="3" xfId="12" applyNumberFormat="1" applyFont="1" applyFill="1" applyBorder="1" applyAlignment="1">
      <alignment horizontal="center" vertical="center" wrapText="1"/>
    </xf>
    <xf numFmtId="164" fontId="21" fillId="3" borderId="4" xfId="12" applyNumberFormat="1" applyFont="1" applyFill="1" applyBorder="1" applyAlignment="1">
      <alignment horizontal="center" vertical="center" wrapText="1"/>
    </xf>
  </cellXfs>
  <cellStyles count="17">
    <cellStyle name="”€ќђќ‘ћ‚›‰" xfId="1"/>
    <cellStyle name="”€љ‘€ђћ‚ђќќ›‰" xfId="2"/>
    <cellStyle name="”ќђќ‘ћ‚›‰" xfId="3"/>
    <cellStyle name="”љ‘ђћ‚ђќќ›‰" xfId="4"/>
    <cellStyle name="„…ќ…†ќ›‰" xfId="5"/>
    <cellStyle name="€’ћѓћ‚›‰" xfId="6"/>
    <cellStyle name="‡ђѓћ‹ћ‚ћљ1" xfId="7"/>
    <cellStyle name="‡ђѓћ‹ћ‚ћљ2" xfId="8"/>
    <cellStyle name="’ћѓћ‚›‰" xfId="9"/>
    <cellStyle name="Звичайний_pruchunu_2007" xfId="10"/>
    <cellStyle name="Звичайний_на економіку по всіх платежах" xfId="11"/>
    <cellStyle name="Обычный" xfId="0" builtinId="0"/>
    <cellStyle name="Обычный_Dodatok (dox)" xfId="12"/>
    <cellStyle name="Стиль 1" xfId="13"/>
    <cellStyle name="Тысячи [0]_Example " xfId="14"/>
    <cellStyle name="Тысячи_Example " xfId="15"/>
    <cellStyle name="Џђћ–…ќ’ќ›‰" xfId="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J143"/>
  <sheetViews>
    <sheetView tabSelected="1" topLeftCell="A61" zoomScale="60" zoomScaleNormal="60" zoomScaleSheetLayoutView="88" workbookViewId="0">
      <selection activeCell="D10" sqref="D10"/>
    </sheetView>
  </sheetViews>
  <sheetFormatPr defaultColWidth="6.88671875" defaultRowHeight="18.75"/>
  <cols>
    <col min="1" max="1" width="16.5546875" style="14" customWidth="1"/>
    <col min="2" max="2" width="102.33203125" style="2" customWidth="1"/>
    <col min="3" max="3" width="23" style="2" customWidth="1"/>
    <col min="4" max="4" width="17.21875" style="5" customWidth="1"/>
    <col min="5" max="5" width="17" style="5" customWidth="1"/>
    <col min="6" max="6" width="11.6640625" style="4" customWidth="1"/>
    <col min="7" max="7" width="10.44140625" style="4" customWidth="1"/>
    <col min="8" max="10" width="10.109375" style="4" customWidth="1"/>
    <col min="11" max="16384" width="6.88671875" style="4"/>
  </cols>
  <sheetData>
    <row r="1" spans="1:10" ht="27.75">
      <c r="A1" s="25"/>
      <c r="B1" s="26"/>
      <c r="C1" s="26"/>
      <c r="D1" s="113" t="s">
        <v>4</v>
      </c>
      <c r="E1" s="113"/>
    </row>
    <row r="2" spans="1:10" ht="27.75">
      <c r="A2" s="25"/>
      <c r="B2" s="26"/>
      <c r="C2" s="94"/>
      <c r="D2" s="95" t="s">
        <v>97</v>
      </c>
      <c r="E2" s="95"/>
    </row>
    <row r="3" spans="1:10" ht="27.75">
      <c r="A3" s="25"/>
      <c r="B3" s="26"/>
      <c r="C3" s="112" t="s">
        <v>113</v>
      </c>
      <c r="D3" s="112"/>
      <c r="E3" s="112"/>
    </row>
    <row r="4" spans="1:10" ht="23.45" customHeight="1">
      <c r="A4" s="25"/>
      <c r="B4" s="26"/>
      <c r="C4" s="26"/>
      <c r="D4" s="27"/>
      <c r="E4" s="27"/>
    </row>
    <row r="5" spans="1:10" s="1" customFormat="1" ht="21.6" customHeight="1">
      <c r="A5" s="116" t="s">
        <v>76</v>
      </c>
      <c r="B5" s="116"/>
      <c r="C5" s="116"/>
      <c r="D5" s="116"/>
      <c r="E5" s="116"/>
    </row>
    <row r="6" spans="1:10" ht="33" customHeight="1">
      <c r="A6" s="116" t="s">
        <v>106</v>
      </c>
      <c r="B6" s="116"/>
      <c r="C6" s="116"/>
      <c r="D6" s="116"/>
      <c r="E6" s="116"/>
    </row>
    <row r="7" spans="1:10" ht="18" customHeight="1">
      <c r="A7" s="28"/>
      <c r="B7" s="29"/>
      <c r="C7" s="29"/>
      <c r="D7" s="27"/>
      <c r="E7" s="27" t="s">
        <v>86</v>
      </c>
      <c r="I7" s="24"/>
      <c r="J7" s="24"/>
    </row>
    <row r="8" spans="1:10" s="6" customFormat="1" ht="48" customHeight="1">
      <c r="A8" s="117" t="s">
        <v>91</v>
      </c>
      <c r="B8" s="114" t="s">
        <v>90</v>
      </c>
      <c r="C8" s="114" t="s">
        <v>87</v>
      </c>
      <c r="D8" s="115" t="s">
        <v>88</v>
      </c>
      <c r="E8" s="118" t="s">
        <v>89</v>
      </c>
    </row>
    <row r="9" spans="1:10" ht="48" customHeight="1">
      <c r="A9" s="117"/>
      <c r="B9" s="114"/>
      <c r="C9" s="114"/>
      <c r="D9" s="115"/>
      <c r="E9" s="119"/>
    </row>
    <row r="10" spans="1:10" ht="31.15" customHeight="1">
      <c r="A10" s="30"/>
      <c r="B10" s="93" t="s">
        <v>0</v>
      </c>
      <c r="C10" s="31"/>
      <c r="D10" s="32"/>
      <c r="E10" s="32"/>
    </row>
    <row r="11" spans="1:10" s="1" customFormat="1" ht="27" customHeight="1">
      <c r="A11" s="33">
        <v>10000000</v>
      </c>
      <c r="B11" s="34" t="s">
        <v>7</v>
      </c>
      <c r="C11" s="35">
        <f>C12+C20+C27+C35</f>
        <v>33374.449999999997</v>
      </c>
      <c r="D11" s="35">
        <f>D12+D20+D27+D35</f>
        <v>35414.966</v>
      </c>
      <c r="E11" s="32">
        <f t="shared" ref="E11:E45" si="0">D11/C11*100</f>
        <v>106.11400637313875</v>
      </c>
    </row>
    <row r="12" spans="1:10" s="1" customFormat="1" ht="28.5" customHeight="1">
      <c r="A12" s="33">
        <v>11000000</v>
      </c>
      <c r="B12" s="34" t="s">
        <v>93</v>
      </c>
      <c r="C12" s="35">
        <f>C13+C18</f>
        <v>16800</v>
      </c>
      <c r="D12" s="35">
        <f>D13+D18</f>
        <v>17626.404999999999</v>
      </c>
      <c r="E12" s="32">
        <f t="shared" si="0"/>
        <v>104.91907738095236</v>
      </c>
    </row>
    <row r="13" spans="1:10" ht="30" customHeight="1">
      <c r="A13" s="36">
        <v>11010000</v>
      </c>
      <c r="B13" s="37" t="s">
        <v>14</v>
      </c>
      <c r="C13" s="38">
        <f>C14+C15+C16+C17</f>
        <v>16797</v>
      </c>
      <c r="D13" s="38">
        <f>D14+D15+D16+D17</f>
        <v>17623.404999999999</v>
      </c>
      <c r="E13" s="39">
        <f t="shared" si="0"/>
        <v>104.91995594451389</v>
      </c>
    </row>
    <row r="14" spans="1:10" ht="54.75" customHeight="1">
      <c r="A14" s="40">
        <v>11010100</v>
      </c>
      <c r="B14" s="41" t="s">
        <v>8</v>
      </c>
      <c r="C14" s="42">
        <v>15151.4</v>
      </c>
      <c r="D14" s="42">
        <v>15720.726000000001</v>
      </c>
      <c r="E14" s="43">
        <f t="shared" si="0"/>
        <v>103.75758015760921</v>
      </c>
    </row>
    <row r="15" spans="1:10" ht="106.9" hidden="1" customHeight="1">
      <c r="A15" s="40">
        <v>11010200</v>
      </c>
      <c r="B15" s="44" t="s">
        <v>9</v>
      </c>
      <c r="C15" s="42"/>
      <c r="D15" s="42"/>
      <c r="E15" s="43" t="e">
        <f t="shared" si="0"/>
        <v>#DIV/0!</v>
      </c>
    </row>
    <row r="16" spans="1:10" ht="54.75" customHeight="1">
      <c r="A16" s="40">
        <v>11010400</v>
      </c>
      <c r="B16" s="44" t="s">
        <v>10</v>
      </c>
      <c r="C16" s="42">
        <v>607.4</v>
      </c>
      <c r="D16" s="42">
        <v>712.024</v>
      </c>
      <c r="E16" s="43">
        <f t="shared" si="0"/>
        <v>117.22489298649982</v>
      </c>
    </row>
    <row r="17" spans="1:7" ht="61.9" customHeight="1">
      <c r="A17" s="40">
        <v>11010500</v>
      </c>
      <c r="B17" s="44" t="s">
        <v>11</v>
      </c>
      <c r="C17" s="42">
        <v>1038.2</v>
      </c>
      <c r="D17" s="42">
        <v>1190.655</v>
      </c>
      <c r="E17" s="43">
        <f t="shared" si="0"/>
        <v>114.68455018300905</v>
      </c>
    </row>
    <row r="18" spans="1:7" s="1" customFormat="1" ht="33" customHeight="1">
      <c r="A18" s="36">
        <v>11020000</v>
      </c>
      <c r="B18" s="37" t="s">
        <v>94</v>
      </c>
      <c r="C18" s="45">
        <f>C19</f>
        <v>3</v>
      </c>
      <c r="D18" s="45">
        <f>D19</f>
        <v>3</v>
      </c>
      <c r="E18" s="39">
        <f t="shared" si="0"/>
        <v>100</v>
      </c>
      <c r="G18" s="8"/>
    </row>
    <row r="19" spans="1:7" ht="36" customHeight="1">
      <c r="A19" s="40">
        <v>11020200</v>
      </c>
      <c r="B19" s="41" t="s">
        <v>96</v>
      </c>
      <c r="C19" s="46">
        <v>3</v>
      </c>
      <c r="D19" s="47">
        <v>3</v>
      </c>
      <c r="E19" s="43">
        <f t="shared" si="0"/>
        <v>100</v>
      </c>
      <c r="G19" s="7"/>
    </row>
    <row r="20" spans="1:7" s="1" customFormat="1" ht="59.45" customHeight="1">
      <c r="A20" s="48">
        <v>13000000</v>
      </c>
      <c r="B20" s="49" t="s">
        <v>107</v>
      </c>
      <c r="C20" s="50">
        <f>C21+C25</f>
        <v>0.1</v>
      </c>
      <c r="D20" s="107">
        <f>D21+D23+D25</f>
        <v>2.4500000000000002</v>
      </c>
      <c r="E20" s="32">
        <f t="shared" si="0"/>
        <v>2450</v>
      </c>
      <c r="G20" s="8"/>
    </row>
    <row r="21" spans="1:7" s="1" customFormat="1" ht="32.450000000000003" customHeight="1">
      <c r="A21" s="51">
        <v>13010000</v>
      </c>
      <c r="B21" s="52" t="s">
        <v>30</v>
      </c>
      <c r="C21" s="53">
        <f>C22</f>
        <v>0</v>
      </c>
      <c r="D21" s="53">
        <f>D22</f>
        <v>1.1200000000000001</v>
      </c>
      <c r="E21" s="39">
        <v>0</v>
      </c>
      <c r="G21" s="8"/>
    </row>
    <row r="22" spans="1:7" s="1" customFormat="1" ht="85.5" customHeight="1">
      <c r="A22" s="54">
        <v>13010200</v>
      </c>
      <c r="B22" s="55" t="s">
        <v>31</v>
      </c>
      <c r="C22" s="56">
        <v>0</v>
      </c>
      <c r="D22" s="56">
        <v>1.1200000000000001</v>
      </c>
      <c r="E22" s="43">
        <v>0</v>
      </c>
      <c r="G22" s="8"/>
    </row>
    <row r="23" spans="1:7" s="1" customFormat="1" ht="28.9" customHeight="1">
      <c r="A23" s="51">
        <v>13020000</v>
      </c>
      <c r="B23" s="52" t="s">
        <v>109</v>
      </c>
      <c r="C23" s="53">
        <f>C24</f>
        <v>0</v>
      </c>
      <c r="D23" s="53">
        <f>D24</f>
        <v>0.96099999999999997</v>
      </c>
      <c r="E23" s="43">
        <v>0</v>
      </c>
      <c r="G23" s="8"/>
    </row>
    <row r="24" spans="1:7" s="1" customFormat="1" ht="55.9" customHeight="1">
      <c r="A24" s="51">
        <v>13020200</v>
      </c>
      <c r="B24" s="55" t="s">
        <v>110</v>
      </c>
      <c r="C24" s="56">
        <v>0</v>
      </c>
      <c r="D24" s="56">
        <v>0.96099999999999997</v>
      </c>
      <c r="E24" s="43">
        <v>0</v>
      </c>
      <c r="G24" s="8"/>
    </row>
    <row r="25" spans="1:7" s="1" customFormat="1" ht="55.9" customHeight="1">
      <c r="A25" s="51">
        <v>13030000</v>
      </c>
      <c r="B25" s="52" t="s">
        <v>108</v>
      </c>
      <c r="C25" s="53">
        <f>SUM(C26:C26)</f>
        <v>0.1</v>
      </c>
      <c r="D25" s="53">
        <f>SUM(D26:D26)</f>
        <v>0.36899999999999999</v>
      </c>
      <c r="E25" s="39">
        <f t="shared" si="0"/>
        <v>369</v>
      </c>
      <c r="G25" s="8"/>
    </row>
    <row r="26" spans="1:7" ht="56.45" customHeight="1">
      <c r="A26" s="54">
        <v>13030100</v>
      </c>
      <c r="B26" s="55" t="s">
        <v>32</v>
      </c>
      <c r="C26" s="56">
        <v>0.1</v>
      </c>
      <c r="D26" s="47">
        <v>0.36899999999999999</v>
      </c>
      <c r="E26" s="43">
        <f t="shared" si="0"/>
        <v>369</v>
      </c>
      <c r="G26" s="7"/>
    </row>
    <row r="27" spans="1:7" s="1" customFormat="1" ht="30" customHeight="1">
      <c r="A27" s="48">
        <v>14000000</v>
      </c>
      <c r="B27" s="49" t="s">
        <v>33</v>
      </c>
      <c r="C27" s="50">
        <f>SUM(C28+C30+C32)</f>
        <v>5555.8</v>
      </c>
      <c r="D27" s="50">
        <f>SUM(D28+D30+D32)</f>
        <v>5953.5</v>
      </c>
      <c r="E27" s="32">
        <f t="shared" si="0"/>
        <v>107.15828503545843</v>
      </c>
      <c r="G27" s="8"/>
    </row>
    <row r="28" spans="1:7" s="1" customFormat="1" ht="54" customHeight="1">
      <c r="A28" s="51">
        <v>14020000</v>
      </c>
      <c r="B28" s="52" t="s">
        <v>34</v>
      </c>
      <c r="C28" s="53">
        <f>SUM(C29)</f>
        <v>602.79999999999995</v>
      </c>
      <c r="D28" s="53">
        <f>SUM(D29)</f>
        <v>570.9</v>
      </c>
      <c r="E28" s="39">
        <f t="shared" si="0"/>
        <v>94.708029197080293</v>
      </c>
      <c r="G28" s="8"/>
    </row>
    <row r="29" spans="1:7" s="1" customFormat="1" ht="27" customHeight="1">
      <c r="A29" s="54">
        <v>14021900</v>
      </c>
      <c r="B29" s="55" t="s">
        <v>35</v>
      </c>
      <c r="C29" s="56">
        <v>602.79999999999995</v>
      </c>
      <c r="D29" s="56">
        <v>570.9</v>
      </c>
      <c r="E29" s="43">
        <f t="shared" si="0"/>
        <v>94.708029197080293</v>
      </c>
      <c r="G29" s="8"/>
    </row>
    <row r="30" spans="1:7" s="1" customFormat="1" ht="54.75" customHeight="1">
      <c r="A30" s="51">
        <v>14030000</v>
      </c>
      <c r="B30" s="52" t="s">
        <v>36</v>
      </c>
      <c r="C30" s="53">
        <f>SUM(C31)</f>
        <v>3815.8</v>
      </c>
      <c r="D30" s="53">
        <f>SUM(D31)</f>
        <v>4091.3</v>
      </c>
      <c r="E30" s="39">
        <f t="shared" si="0"/>
        <v>107.21998008281358</v>
      </c>
      <c r="G30" s="8"/>
    </row>
    <row r="31" spans="1:7" s="1" customFormat="1" ht="33" customHeight="1">
      <c r="A31" s="54">
        <v>14031900</v>
      </c>
      <c r="B31" s="55" t="s">
        <v>35</v>
      </c>
      <c r="C31" s="56">
        <v>3815.8</v>
      </c>
      <c r="D31" s="56">
        <v>4091.3</v>
      </c>
      <c r="E31" s="43">
        <f t="shared" si="0"/>
        <v>107.21998008281358</v>
      </c>
      <c r="G31" s="8"/>
    </row>
    <row r="32" spans="1:7" s="1" customFormat="1" ht="55.5" customHeight="1">
      <c r="A32" s="51">
        <v>14040000</v>
      </c>
      <c r="B32" s="52" t="s">
        <v>37</v>
      </c>
      <c r="C32" s="53">
        <f>C33+C34</f>
        <v>1137.2</v>
      </c>
      <c r="D32" s="53">
        <f>D33+D34</f>
        <v>1291.3000000000002</v>
      </c>
      <c r="E32" s="39">
        <f t="shared" si="0"/>
        <v>113.55082659162856</v>
      </c>
      <c r="G32" s="8"/>
    </row>
    <row r="33" spans="1:7" s="1" customFormat="1" ht="141.6" customHeight="1">
      <c r="A33" s="54">
        <v>14040100</v>
      </c>
      <c r="B33" s="55" t="s">
        <v>74</v>
      </c>
      <c r="C33" s="56">
        <v>659</v>
      </c>
      <c r="D33" s="56">
        <v>749.2</v>
      </c>
      <c r="E33" s="39">
        <f t="shared" si="0"/>
        <v>113.68740515933233</v>
      </c>
      <c r="G33" s="8"/>
    </row>
    <row r="34" spans="1:7" s="1" customFormat="1" ht="82.9" customHeight="1">
      <c r="A34" s="54">
        <v>14040200</v>
      </c>
      <c r="B34" s="55" t="s">
        <v>75</v>
      </c>
      <c r="C34" s="56">
        <v>478.2</v>
      </c>
      <c r="D34" s="56">
        <v>542.1</v>
      </c>
      <c r="E34" s="39">
        <f t="shared" si="0"/>
        <v>113.36260978670015</v>
      </c>
      <c r="G34" s="8"/>
    </row>
    <row r="35" spans="1:7" s="1" customFormat="1" ht="26.45" customHeight="1">
      <c r="A35" s="48">
        <v>18000000</v>
      </c>
      <c r="B35" s="49" t="s">
        <v>95</v>
      </c>
      <c r="C35" s="50">
        <f>SUM(C36+C46+C49)</f>
        <v>11018.55</v>
      </c>
      <c r="D35" s="50">
        <f>SUM(D36+D46+D49)</f>
        <v>11832.611000000001</v>
      </c>
      <c r="E35" s="32">
        <f t="shared" si="0"/>
        <v>107.3880955298111</v>
      </c>
      <c r="G35" s="8"/>
    </row>
    <row r="36" spans="1:7" s="1" customFormat="1" ht="27" customHeight="1">
      <c r="A36" s="51">
        <v>18010000</v>
      </c>
      <c r="B36" s="52" t="s">
        <v>38</v>
      </c>
      <c r="C36" s="53">
        <f>SUM(C37:C45)</f>
        <v>2778.4</v>
      </c>
      <c r="D36" s="53">
        <f>SUM(D37:D45)</f>
        <v>3565.36</v>
      </c>
      <c r="E36" s="39">
        <f t="shared" si="0"/>
        <v>128.32421537575581</v>
      </c>
      <c r="G36" s="8"/>
    </row>
    <row r="37" spans="1:7" s="1" customFormat="1" ht="83.45" customHeight="1">
      <c r="A37" s="54">
        <v>18010100</v>
      </c>
      <c r="B37" s="55" t="s">
        <v>39</v>
      </c>
      <c r="C37" s="56">
        <v>27.6</v>
      </c>
      <c r="D37" s="56">
        <v>35.872</v>
      </c>
      <c r="E37" s="43">
        <f t="shared" si="0"/>
        <v>129.97101449275362</v>
      </c>
      <c r="G37" s="8"/>
    </row>
    <row r="38" spans="1:7" s="1" customFormat="1" ht="81.75" customHeight="1">
      <c r="A38" s="54">
        <v>18010200</v>
      </c>
      <c r="B38" s="55" t="s">
        <v>40</v>
      </c>
      <c r="C38" s="56">
        <v>254</v>
      </c>
      <c r="D38" s="56">
        <v>318.673</v>
      </c>
      <c r="E38" s="43">
        <f>D38/C38*100</f>
        <v>125.46181102362203</v>
      </c>
      <c r="G38" s="8"/>
    </row>
    <row r="39" spans="1:7" s="1" customFormat="1" ht="81.75" customHeight="1">
      <c r="A39" s="54">
        <v>18010300</v>
      </c>
      <c r="B39" s="55" t="s">
        <v>41</v>
      </c>
      <c r="C39" s="56">
        <v>273</v>
      </c>
      <c r="D39" s="56">
        <v>364.358</v>
      </c>
      <c r="E39" s="43">
        <f t="shared" si="0"/>
        <v>133.46446886446887</v>
      </c>
      <c r="G39" s="8"/>
    </row>
    <row r="40" spans="1:7" s="1" customFormat="1" ht="81.75" customHeight="1">
      <c r="A40" s="54">
        <v>18010400</v>
      </c>
      <c r="B40" s="55" t="s">
        <v>42</v>
      </c>
      <c r="C40" s="56">
        <v>58.7</v>
      </c>
      <c r="D40" s="56">
        <v>74</v>
      </c>
      <c r="E40" s="43">
        <f t="shared" si="0"/>
        <v>126.06473594548551</v>
      </c>
      <c r="G40" s="8"/>
    </row>
    <row r="41" spans="1:7" s="1" customFormat="1" ht="28.5" customHeight="1">
      <c r="A41" s="54">
        <v>18010500</v>
      </c>
      <c r="B41" s="55" t="s">
        <v>43</v>
      </c>
      <c r="C41" s="56">
        <v>120.6</v>
      </c>
      <c r="D41" s="56">
        <v>128.65700000000001</v>
      </c>
      <c r="E41" s="43">
        <f t="shared" si="0"/>
        <v>106.68076285240467</v>
      </c>
      <c r="G41" s="8"/>
    </row>
    <row r="42" spans="1:7" s="1" customFormat="1" ht="28.9" customHeight="1">
      <c r="A42" s="54">
        <v>18010600</v>
      </c>
      <c r="B42" s="55" t="s">
        <v>44</v>
      </c>
      <c r="C42" s="56">
        <v>305.7</v>
      </c>
      <c r="D42" s="56">
        <v>348.84100000000001</v>
      </c>
      <c r="E42" s="43">
        <f t="shared" si="0"/>
        <v>114.11220150474321</v>
      </c>
      <c r="G42" s="8"/>
    </row>
    <row r="43" spans="1:7" s="1" customFormat="1" ht="27.75" customHeight="1">
      <c r="A43" s="54">
        <v>18010700</v>
      </c>
      <c r="B43" s="55" t="s">
        <v>45</v>
      </c>
      <c r="C43" s="56">
        <v>1464.3</v>
      </c>
      <c r="D43" s="56">
        <v>1952.3589999999999</v>
      </c>
      <c r="E43" s="43">
        <f t="shared" si="0"/>
        <v>133.33053336065015</v>
      </c>
      <c r="G43" s="8"/>
    </row>
    <row r="44" spans="1:7" s="1" customFormat="1" ht="30" customHeight="1">
      <c r="A44" s="54">
        <v>18010900</v>
      </c>
      <c r="B44" s="55" t="s">
        <v>46</v>
      </c>
      <c r="C44" s="56">
        <v>249.5</v>
      </c>
      <c r="D44" s="56">
        <v>317.60000000000002</v>
      </c>
      <c r="E44" s="43">
        <f t="shared" si="0"/>
        <v>127.29458917835672</v>
      </c>
      <c r="G44" s="8"/>
    </row>
    <row r="45" spans="1:7" s="1" customFormat="1" ht="30" customHeight="1">
      <c r="A45" s="54">
        <v>18011000</v>
      </c>
      <c r="B45" s="55" t="s">
        <v>47</v>
      </c>
      <c r="C45" s="56">
        <v>25</v>
      </c>
      <c r="D45" s="56">
        <v>25</v>
      </c>
      <c r="E45" s="43">
        <f t="shared" si="0"/>
        <v>100</v>
      </c>
      <c r="G45" s="8"/>
    </row>
    <row r="46" spans="1:7" s="1" customFormat="1" ht="28.15" customHeight="1">
      <c r="A46" s="51">
        <v>18030000</v>
      </c>
      <c r="B46" s="52" t="s">
        <v>48</v>
      </c>
      <c r="C46" s="102">
        <f>SUM(C47:C48)</f>
        <v>42.15</v>
      </c>
      <c r="D46" s="53">
        <f>SUM(D47:D48)</f>
        <v>46.215000000000003</v>
      </c>
      <c r="E46" s="39">
        <f>D46/C46*100</f>
        <v>109.64412811387902</v>
      </c>
      <c r="G46" s="8"/>
    </row>
    <row r="47" spans="1:7" s="1" customFormat="1" ht="29.45" customHeight="1">
      <c r="A47" s="54">
        <v>18030100</v>
      </c>
      <c r="B47" s="55" t="s">
        <v>49</v>
      </c>
      <c r="C47" s="101">
        <v>0.75</v>
      </c>
      <c r="D47" s="56">
        <v>0.71499999999999997</v>
      </c>
      <c r="E47" s="43">
        <f t="shared" ref="E47:E55" si="1">D47/C47*100</f>
        <v>95.333333333333329</v>
      </c>
      <c r="G47" s="8"/>
    </row>
    <row r="48" spans="1:7" s="1" customFormat="1" ht="28.9" customHeight="1">
      <c r="A48" s="54">
        <v>18030200</v>
      </c>
      <c r="B48" s="55" t="s">
        <v>50</v>
      </c>
      <c r="C48" s="56">
        <v>41.4</v>
      </c>
      <c r="D48" s="56">
        <v>45.5</v>
      </c>
      <c r="E48" s="43">
        <f t="shared" si="1"/>
        <v>109.90338164251207</v>
      </c>
      <c r="G48" s="8"/>
    </row>
    <row r="49" spans="1:7" s="1" customFormat="1" ht="29.45" customHeight="1">
      <c r="A49" s="51">
        <v>18050000</v>
      </c>
      <c r="B49" s="52" t="s">
        <v>51</v>
      </c>
      <c r="C49" s="53">
        <f>SUM(C50:C52)</f>
        <v>8198</v>
      </c>
      <c r="D49" s="53">
        <f>SUM(D50:D52)</f>
        <v>8221.0360000000001</v>
      </c>
      <c r="E49" s="39">
        <f t="shared" si="1"/>
        <v>100.2809953647231</v>
      </c>
      <c r="G49" s="8"/>
    </row>
    <row r="50" spans="1:7" s="1" customFormat="1" ht="31.15" customHeight="1">
      <c r="A50" s="54">
        <v>18050300</v>
      </c>
      <c r="B50" s="55" t="s">
        <v>52</v>
      </c>
      <c r="C50" s="56">
        <v>137.5</v>
      </c>
      <c r="D50" s="56">
        <v>163.08600000000001</v>
      </c>
      <c r="E50" s="43">
        <f t="shared" si="1"/>
        <v>118.608</v>
      </c>
      <c r="G50" s="8"/>
    </row>
    <row r="51" spans="1:7" s="1" customFormat="1" ht="29.45" customHeight="1">
      <c r="A51" s="54">
        <v>18050400</v>
      </c>
      <c r="B51" s="55" t="s">
        <v>53</v>
      </c>
      <c r="C51" s="56">
        <v>8060.5</v>
      </c>
      <c r="D51" s="56">
        <v>8056.2259999999997</v>
      </c>
      <c r="E51" s="43">
        <f t="shared" si="1"/>
        <v>99.946975994045033</v>
      </c>
      <c r="G51" s="8"/>
    </row>
    <row r="52" spans="1:7" s="1" customFormat="1" ht="84" customHeight="1">
      <c r="A52" s="54">
        <v>18050500</v>
      </c>
      <c r="B52" s="55" t="s">
        <v>54</v>
      </c>
      <c r="C52" s="56">
        <v>0</v>
      </c>
      <c r="D52" s="56">
        <v>1.724</v>
      </c>
      <c r="E52" s="43">
        <v>0</v>
      </c>
      <c r="G52" s="8"/>
    </row>
    <row r="53" spans="1:7" s="1" customFormat="1" ht="31.9" customHeight="1">
      <c r="A53" s="57">
        <v>20000000</v>
      </c>
      <c r="B53" s="34" t="s">
        <v>12</v>
      </c>
      <c r="C53" s="58">
        <f>C54+C59+C68</f>
        <v>220.55</v>
      </c>
      <c r="D53" s="58">
        <f>D54+D59+D68</f>
        <v>218.14400000000001</v>
      </c>
      <c r="E53" s="32">
        <f t="shared" si="1"/>
        <v>98.909090909090907</v>
      </c>
      <c r="G53" s="8"/>
    </row>
    <row r="54" spans="1:7" s="1" customFormat="1" ht="35.25" customHeight="1">
      <c r="A54" s="57">
        <v>21000000</v>
      </c>
      <c r="B54" s="34" t="s">
        <v>13</v>
      </c>
      <c r="C54" s="50">
        <f>C55</f>
        <v>22</v>
      </c>
      <c r="D54" s="50">
        <f>D55</f>
        <v>34.870999999999995</v>
      </c>
      <c r="E54" s="32">
        <f t="shared" si="1"/>
        <v>158.50454545454545</v>
      </c>
      <c r="G54" s="8"/>
    </row>
    <row r="55" spans="1:7" s="1" customFormat="1" ht="30.6" customHeight="1">
      <c r="A55" s="51">
        <v>21080000</v>
      </c>
      <c r="B55" s="51" t="s">
        <v>55</v>
      </c>
      <c r="C55" s="59">
        <f>SUM(C56:C58)</f>
        <v>22</v>
      </c>
      <c r="D55" s="59">
        <f>SUM(D56:D58)</f>
        <v>34.870999999999995</v>
      </c>
      <c r="E55" s="39">
        <f t="shared" si="1"/>
        <v>158.50454545454545</v>
      </c>
      <c r="G55" s="7"/>
    </row>
    <row r="56" spans="1:7" s="1" customFormat="1" ht="0.6" customHeight="1">
      <c r="A56" s="54">
        <v>21080900</v>
      </c>
      <c r="B56" s="55" t="s">
        <v>73</v>
      </c>
      <c r="C56" s="60"/>
      <c r="D56" s="60"/>
      <c r="E56" s="43" t="e">
        <f t="shared" ref="E56:E62" si="2">D56/C56*100</f>
        <v>#DIV/0!</v>
      </c>
      <c r="G56" s="7"/>
    </row>
    <row r="57" spans="1:7" s="1" customFormat="1" ht="32.25" customHeight="1">
      <c r="A57" s="61">
        <v>21081100</v>
      </c>
      <c r="B57" s="41" t="s">
        <v>29</v>
      </c>
      <c r="C57" s="60">
        <v>0</v>
      </c>
      <c r="D57" s="60">
        <v>12.692</v>
      </c>
      <c r="E57" s="43">
        <v>0</v>
      </c>
      <c r="G57" s="7"/>
    </row>
    <row r="58" spans="1:7" s="1" customFormat="1" ht="81" customHeight="1">
      <c r="A58" s="54">
        <v>21081500</v>
      </c>
      <c r="B58" s="55" t="s">
        <v>56</v>
      </c>
      <c r="C58" s="60">
        <v>22</v>
      </c>
      <c r="D58" s="60">
        <v>22.178999999999998</v>
      </c>
      <c r="E58" s="43">
        <f t="shared" si="2"/>
        <v>100.81363636363636</v>
      </c>
      <c r="G58" s="7"/>
    </row>
    <row r="59" spans="1:7" s="1" customFormat="1" ht="58.5" customHeight="1">
      <c r="A59" s="48">
        <v>22000000</v>
      </c>
      <c r="B59" s="49" t="s">
        <v>57</v>
      </c>
      <c r="C59" s="62">
        <f>C60+C63+C65</f>
        <v>83.55</v>
      </c>
      <c r="D59" s="62">
        <f>D60+D63+D65+D67</f>
        <v>67.802999999999997</v>
      </c>
      <c r="E59" s="32">
        <f t="shared" si="2"/>
        <v>81.152603231597837</v>
      </c>
      <c r="G59" s="8"/>
    </row>
    <row r="60" spans="1:7" s="9" customFormat="1" ht="30" customHeight="1">
      <c r="A60" s="51">
        <v>22010000</v>
      </c>
      <c r="B60" s="52" t="s">
        <v>58</v>
      </c>
      <c r="C60" s="102">
        <f>SUM(C61:C62)</f>
        <v>6.75</v>
      </c>
      <c r="D60" s="102">
        <f>SUM(D61:D62)</f>
        <v>4.6689999999999996</v>
      </c>
      <c r="E60" s="39">
        <f t="shared" si="2"/>
        <v>69.170370370370364</v>
      </c>
    </row>
    <row r="61" spans="1:7" s="1" customFormat="1" ht="33" customHeight="1">
      <c r="A61" s="54">
        <v>22012500</v>
      </c>
      <c r="B61" s="55" t="s">
        <v>59</v>
      </c>
      <c r="C61" s="101">
        <v>6.75</v>
      </c>
      <c r="D61" s="101">
        <v>4.6689999999999996</v>
      </c>
      <c r="E61" s="43">
        <f t="shared" si="2"/>
        <v>69.170370370370364</v>
      </c>
    </row>
    <row r="62" spans="1:7" s="1" customFormat="1" ht="163.9" hidden="1" customHeight="1">
      <c r="A62" s="54">
        <v>22012900</v>
      </c>
      <c r="B62" s="55" t="s">
        <v>71</v>
      </c>
      <c r="C62" s="56"/>
      <c r="D62" s="56"/>
      <c r="E62" s="43" t="e">
        <f t="shared" si="2"/>
        <v>#DIV/0!</v>
      </c>
    </row>
    <row r="63" spans="1:7" s="1" customFormat="1" ht="57" customHeight="1">
      <c r="A63" s="51">
        <v>22080000</v>
      </c>
      <c r="B63" s="52" t="s">
        <v>60</v>
      </c>
      <c r="C63" s="53">
        <f>SUM(C64)</f>
        <v>58.5</v>
      </c>
      <c r="D63" s="53">
        <f>SUM(D64)</f>
        <v>46.429000000000002</v>
      </c>
      <c r="E63" s="39">
        <f t="shared" ref="E63:E69" si="3">D63/C63*100</f>
        <v>79.365811965811972</v>
      </c>
    </row>
    <row r="64" spans="1:7" s="1" customFormat="1" ht="57.6" customHeight="1">
      <c r="A64" s="54">
        <v>22080400</v>
      </c>
      <c r="B64" s="55" t="s">
        <v>61</v>
      </c>
      <c r="C64" s="56">
        <v>58.5</v>
      </c>
      <c r="D64" s="56">
        <v>46.429000000000002</v>
      </c>
      <c r="E64" s="43">
        <f t="shared" si="3"/>
        <v>79.365811965811972</v>
      </c>
    </row>
    <row r="65" spans="1:10" s="1" customFormat="1" ht="33" customHeight="1">
      <c r="A65" s="51">
        <v>22090000</v>
      </c>
      <c r="B65" s="52" t="s">
        <v>62</v>
      </c>
      <c r="C65" s="53">
        <f>SUM(C66:C67)</f>
        <v>18.3</v>
      </c>
      <c r="D65" s="53">
        <f>D66</f>
        <v>16.704999999999998</v>
      </c>
      <c r="E65" s="39">
        <f t="shared" si="3"/>
        <v>91.284153005464461</v>
      </c>
    </row>
    <row r="66" spans="1:10" s="1" customFormat="1" ht="82.5" customHeight="1">
      <c r="A66" s="54">
        <v>22090100</v>
      </c>
      <c r="B66" s="55" t="s">
        <v>63</v>
      </c>
      <c r="C66" s="56">
        <v>18.3</v>
      </c>
      <c r="D66" s="56">
        <v>16.704999999999998</v>
      </c>
      <c r="E66" s="43">
        <f t="shared" si="3"/>
        <v>91.284153005464461</v>
      </c>
    </row>
    <row r="67" spans="1:10" s="1" customFormat="1" ht="60.75" customHeight="1">
      <c r="A67" s="48">
        <v>22130000</v>
      </c>
      <c r="B67" s="49" t="s">
        <v>83</v>
      </c>
      <c r="C67" s="56">
        <v>0</v>
      </c>
      <c r="D67" s="56">
        <v>0</v>
      </c>
      <c r="E67" s="43">
        <v>0</v>
      </c>
    </row>
    <row r="68" spans="1:10" s="1" customFormat="1" ht="27.75" customHeight="1">
      <c r="A68" s="48">
        <v>24000000</v>
      </c>
      <c r="B68" s="49" t="s">
        <v>64</v>
      </c>
      <c r="C68" s="50">
        <f>SUM(C69:C69)</f>
        <v>115</v>
      </c>
      <c r="D68" s="50">
        <f>SUM(D69:D69)</f>
        <v>115.47</v>
      </c>
      <c r="E68" s="32">
        <f t="shared" si="3"/>
        <v>100.40869565217392</v>
      </c>
    </row>
    <row r="69" spans="1:10" s="1" customFormat="1" ht="27.75" customHeight="1">
      <c r="A69" s="54">
        <v>24060000</v>
      </c>
      <c r="B69" s="55" t="s">
        <v>55</v>
      </c>
      <c r="C69" s="56">
        <v>115</v>
      </c>
      <c r="D69" s="56">
        <v>115.47</v>
      </c>
      <c r="E69" s="43">
        <f t="shared" si="3"/>
        <v>100.40869565217392</v>
      </c>
    </row>
    <row r="70" spans="1:10" s="1" customFormat="1" ht="30" customHeight="1">
      <c r="A70" s="48">
        <v>30000000</v>
      </c>
      <c r="B70" s="49" t="s">
        <v>65</v>
      </c>
      <c r="C70" s="50">
        <f>C73</f>
        <v>0</v>
      </c>
      <c r="D70" s="50">
        <f>D73</f>
        <v>2.1469999999999998</v>
      </c>
      <c r="E70" s="43">
        <v>0</v>
      </c>
    </row>
    <row r="71" spans="1:10" s="1" customFormat="1" ht="0.6" hidden="1" customHeight="1">
      <c r="A71" s="54">
        <v>31010200</v>
      </c>
      <c r="B71" s="55" t="s">
        <v>66</v>
      </c>
      <c r="C71" s="56"/>
      <c r="D71" s="56"/>
      <c r="E71" s="32"/>
    </row>
    <row r="72" spans="1:10" s="1" customFormat="1" ht="105" hidden="1" customHeight="1">
      <c r="A72" s="54"/>
      <c r="B72" s="55"/>
      <c r="C72" s="56"/>
      <c r="D72" s="56"/>
      <c r="E72" s="32"/>
    </row>
    <row r="73" spans="1:10" s="1" customFormat="1" ht="112.5" customHeight="1">
      <c r="A73" s="54">
        <v>31010200</v>
      </c>
      <c r="B73" s="55" t="s">
        <v>80</v>
      </c>
      <c r="C73" s="56">
        <v>0</v>
      </c>
      <c r="D73" s="56">
        <v>2.1469999999999998</v>
      </c>
      <c r="E73" s="43">
        <v>0</v>
      </c>
    </row>
    <row r="74" spans="1:10" s="1" customFormat="1" ht="37.15" customHeight="1">
      <c r="A74" s="57"/>
      <c r="B74" s="105" t="s">
        <v>22</v>
      </c>
      <c r="C74" s="58">
        <f>C11+C53+C73</f>
        <v>33595</v>
      </c>
      <c r="D74" s="58">
        <f>D11+D53+D73</f>
        <v>35635.256999999998</v>
      </c>
      <c r="E74" s="76">
        <f t="shared" ref="E74:E94" si="4">D74/C74*100</f>
        <v>106.0730971870814</v>
      </c>
    </row>
    <row r="75" spans="1:10" s="1" customFormat="1" ht="32.450000000000003" customHeight="1">
      <c r="A75" s="57">
        <v>40000000</v>
      </c>
      <c r="B75" s="34" t="s">
        <v>3</v>
      </c>
      <c r="C75" s="64">
        <f>C76</f>
        <v>73396.577000000005</v>
      </c>
      <c r="D75" s="64">
        <f>D76</f>
        <v>73331.417000000001</v>
      </c>
      <c r="E75" s="32">
        <f t="shared" si="4"/>
        <v>99.911222017887837</v>
      </c>
    </row>
    <row r="76" spans="1:10" s="1" customFormat="1" ht="32.450000000000003" customHeight="1">
      <c r="A76" s="65">
        <v>41000000</v>
      </c>
      <c r="B76" s="66" t="s">
        <v>15</v>
      </c>
      <c r="C76" s="64">
        <f>C77+C80+C86+C89</f>
        <v>73396.577000000005</v>
      </c>
      <c r="D76" s="64">
        <f>D77+D80+D86+D89</f>
        <v>73331.417000000001</v>
      </c>
      <c r="E76" s="32">
        <f t="shared" si="4"/>
        <v>99.911222017887837</v>
      </c>
    </row>
    <row r="77" spans="1:10" s="1" customFormat="1" ht="35.25" customHeight="1">
      <c r="A77" s="67">
        <v>41020000</v>
      </c>
      <c r="B77" s="68" t="s">
        <v>28</v>
      </c>
      <c r="C77" s="69">
        <f>C78+C79</f>
        <v>27826.799999999999</v>
      </c>
      <c r="D77" s="69">
        <f>D78+D79</f>
        <v>27826.799999999999</v>
      </c>
      <c r="E77" s="39">
        <f t="shared" si="4"/>
        <v>100</v>
      </c>
      <c r="F77" s="8"/>
      <c r="G77" s="8"/>
      <c r="H77" s="8"/>
      <c r="I77" s="8"/>
      <c r="J77" s="8"/>
    </row>
    <row r="78" spans="1:10" s="1" customFormat="1" ht="33" customHeight="1">
      <c r="A78" s="70">
        <v>41020100</v>
      </c>
      <c r="B78" s="71" t="s">
        <v>16</v>
      </c>
      <c r="C78" s="72">
        <v>27711</v>
      </c>
      <c r="D78" s="72">
        <v>27711</v>
      </c>
      <c r="E78" s="43">
        <f t="shared" si="4"/>
        <v>100</v>
      </c>
      <c r="F78" s="8"/>
      <c r="G78" s="8"/>
      <c r="H78" s="8"/>
      <c r="I78" s="8"/>
      <c r="J78" s="8"/>
    </row>
    <row r="79" spans="1:10" s="1" customFormat="1" ht="139.5" customHeight="1">
      <c r="A79" s="70">
        <v>41021400</v>
      </c>
      <c r="B79" s="71" t="s">
        <v>77</v>
      </c>
      <c r="C79" s="72">
        <v>115.8</v>
      </c>
      <c r="D79" s="72">
        <v>115.8</v>
      </c>
      <c r="E79" s="43">
        <f t="shared" si="4"/>
        <v>100</v>
      </c>
      <c r="F79" s="8"/>
      <c r="G79" s="8"/>
      <c r="H79" s="8"/>
      <c r="I79" s="8"/>
      <c r="J79" s="8"/>
    </row>
    <row r="80" spans="1:10" s="9" customFormat="1" ht="35.450000000000003" customHeight="1">
      <c r="A80" s="67">
        <v>41030000</v>
      </c>
      <c r="B80" s="68" t="s">
        <v>84</v>
      </c>
      <c r="C80" s="69">
        <f>+C82+C81+C83+C84+C85</f>
        <v>43897.000000000007</v>
      </c>
      <c r="D80" s="69">
        <f>+D82+D81+D83+D84+D85</f>
        <v>43897.000000000007</v>
      </c>
      <c r="E80" s="39">
        <f t="shared" si="4"/>
        <v>100</v>
      </c>
      <c r="F80" s="18"/>
      <c r="G80" s="18"/>
      <c r="H80" s="18"/>
      <c r="I80" s="18"/>
      <c r="J80" s="18"/>
    </row>
    <row r="81" spans="1:10" s="1" customFormat="1" ht="84" customHeight="1">
      <c r="A81" s="54">
        <v>41033300</v>
      </c>
      <c r="B81" s="55" t="s">
        <v>79</v>
      </c>
      <c r="C81" s="103">
        <v>0</v>
      </c>
      <c r="D81" s="103">
        <v>0</v>
      </c>
      <c r="E81" s="43">
        <v>0</v>
      </c>
      <c r="F81" s="8"/>
      <c r="G81" s="8"/>
      <c r="H81" s="8"/>
      <c r="I81" s="8"/>
      <c r="J81" s="8"/>
    </row>
    <row r="82" spans="1:10" s="1" customFormat="1" ht="33" customHeight="1">
      <c r="A82" s="54">
        <v>41033900</v>
      </c>
      <c r="B82" s="55" t="s">
        <v>67</v>
      </c>
      <c r="C82" s="42">
        <v>39738.9</v>
      </c>
      <c r="D82" s="42">
        <v>39738.9</v>
      </c>
      <c r="E82" s="43">
        <f t="shared" si="4"/>
        <v>100</v>
      </c>
      <c r="F82" s="8"/>
      <c r="G82" s="8"/>
      <c r="H82" s="8"/>
      <c r="I82" s="8"/>
      <c r="J82" s="8"/>
    </row>
    <row r="83" spans="1:10" s="1" customFormat="1" ht="64.900000000000006" customHeight="1">
      <c r="A83" s="104">
        <v>41035400</v>
      </c>
      <c r="B83" s="55" t="s">
        <v>102</v>
      </c>
      <c r="C83" s="42">
        <v>64.400000000000006</v>
      </c>
      <c r="D83" s="42">
        <v>64.400000000000006</v>
      </c>
      <c r="E83" s="43">
        <f t="shared" si="4"/>
        <v>100</v>
      </c>
      <c r="F83" s="8"/>
      <c r="G83" s="8"/>
      <c r="H83" s="8"/>
      <c r="I83" s="8"/>
      <c r="J83" s="8"/>
    </row>
    <row r="84" spans="1:10" s="1" customFormat="1" ht="87" customHeight="1">
      <c r="A84" s="104">
        <v>41036000</v>
      </c>
      <c r="B84" s="55" t="s">
        <v>103</v>
      </c>
      <c r="C84" s="42">
        <v>676.3</v>
      </c>
      <c r="D84" s="42">
        <v>676.3</v>
      </c>
      <c r="E84" s="43">
        <f t="shared" si="4"/>
        <v>100</v>
      </c>
      <c r="F84" s="8"/>
      <c r="G84" s="8"/>
      <c r="H84" s="8"/>
      <c r="I84" s="8"/>
      <c r="J84" s="8"/>
    </row>
    <row r="85" spans="1:10" s="1" customFormat="1" ht="61.9" customHeight="1">
      <c r="A85" s="104">
        <v>41036300</v>
      </c>
      <c r="B85" s="55" t="s">
        <v>104</v>
      </c>
      <c r="C85" s="42">
        <v>3417.4</v>
      </c>
      <c r="D85" s="42">
        <v>3417.4</v>
      </c>
      <c r="E85" s="43">
        <f t="shared" si="4"/>
        <v>100</v>
      </c>
      <c r="F85" s="8"/>
      <c r="G85" s="8"/>
      <c r="H85" s="8"/>
      <c r="I85" s="8"/>
      <c r="J85" s="8"/>
    </row>
    <row r="86" spans="1:10" s="1" customFormat="1" ht="33" customHeight="1">
      <c r="A86" s="67">
        <v>41040000</v>
      </c>
      <c r="B86" s="68" t="s">
        <v>99</v>
      </c>
      <c r="C86" s="38">
        <f>C87+C88</f>
        <v>1191.6899999999998</v>
      </c>
      <c r="D86" s="38">
        <f>D87+D88</f>
        <v>1191.6899999999998</v>
      </c>
      <c r="E86" s="39">
        <f t="shared" si="4"/>
        <v>100</v>
      </c>
      <c r="F86" s="8"/>
      <c r="G86" s="8"/>
      <c r="H86" s="8"/>
      <c r="I86" s="8"/>
      <c r="J86" s="8"/>
    </row>
    <row r="87" spans="1:10" s="1" customFormat="1" ht="91.9" customHeight="1">
      <c r="A87" s="70">
        <v>41040200</v>
      </c>
      <c r="B87" s="71" t="s">
        <v>100</v>
      </c>
      <c r="C87" s="42">
        <v>1168.5999999999999</v>
      </c>
      <c r="D87" s="42">
        <v>1168.5999999999999</v>
      </c>
      <c r="E87" s="43">
        <f t="shared" si="4"/>
        <v>100</v>
      </c>
      <c r="F87" s="8"/>
      <c r="G87" s="8"/>
      <c r="H87" s="8"/>
      <c r="I87" s="8"/>
      <c r="J87" s="8"/>
    </row>
    <row r="88" spans="1:10" s="1" customFormat="1" ht="33" customHeight="1">
      <c r="A88" s="70">
        <v>41040400</v>
      </c>
      <c r="B88" s="71" t="s">
        <v>101</v>
      </c>
      <c r="C88" s="42">
        <v>23.09</v>
      </c>
      <c r="D88" s="42">
        <v>23.09</v>
      </c>
      <c r="E88" s="43">
        <f t="shared" si="4"/>
        <v>100</v>
      </c>
      <c r="F88" s="8"/>
      <c r="G88" s="8"/>
      <c r="H88" s="8"/>
      <c r="I88" s="8"/>
      <c r="J88" s="8"/>
    </row>
    <row r="89" spans="1:10" ht="34.5" customHeight="1">
      <c r="A89" s="67">
        <v>41050000</v>
      </c>
      <c r="B89" s="68" t="s">
        <v>23</v>
      </c>
      <c r="C89" s="106">
        <f>SUM(C90:C91)</f>
        <v>481.08699999999999</v>
      </c>
      <c r="D89" s="38">
        <f>SUM(D90:D91)</f>
        <v>415.92700000000002</v>
      </c>
      <c r="E89" s="39">
        <f t="shared" si="4"/>
        <v>86.455672258863785</v>
      </c>
    </row>
    <row r="90" spans="1:10" ht="33" customHeight="1">
      <c r="A90" s="54">
        <v>41053900</v>
      </c>
      <c r="B90" s="55" t="s">
        <v>68</v>
      </c>
      <c r="C90" s="42">
        <v>300.05</v>
      </c>
      <c r="D90" s="42">
        <v>234.89</v>
      </c>
      <c r="E90" s="43">
        <f t="shared" si="4"/>
        <v>78.283619396767207</v>
      </c>
    </row>
    <row r="91" spans="1:10" ht="117" customHeight="1">
      <c r="A91" s="54">
        <v>41059300</v>
      </c>
      <c r="B91" s="55" t="s">
        <v>105</v>
      </c>
      <c r="C91" s="42">
        <v>181.03700000000001</v>
      </c>
      <c r="D91" s="42">
        <v>181.03700000000001</v>
      </c>
      <c r="E91" s="43">
        <f t="shared" si="4"/>
        <v>100</v>
      </c>
    </row>
    <row r="92" spans="1:10" s="1" customFormat="1" ht="33" customHeight="1">
      <c r="A92" s="73"/>
      <c r="B92" s="74" t="s">
        <v>1</v>
      </c>
      <c r="C92" s="64">
        <f>C74+C75</f>
        <v>106991.577</v>
      </c>
      <c r="D92" s="75">
        <f>D74+D75</f>
        <v>108966.674</v>
      </c>
      <c r="E92" s="76">
        <f t="shared" si="4"/>
        <v>101.84603036554924</v>
      </c>
    </row>
    <row r="93" spans="1:10" s="1" customFormat="1" ht="31.5" customHeight="1">
      <c r="A93" s="30"/>
      <c r="B93" s="93" t="s">
        <v>24</v>
      </c>
      <c r="C93" s="35"/>
      <c r="D93" s="77"/>
      <c r="E93" s="32"/>
    </row>
    <row r="94" spans="1:10" s="1" customFormat="1" ht="27.75" customHeight="1">
      <c r="A94" s="57">
        <v>10000000</v>
      </c>
      <c r="B94" s="34" t="s">
        <v>7</v>
      </c>
      <c r="C94" s="35">
        <f>SUM(C95)</f>
        <v>3.4</v>
      </c>
      <c r="D94" s="35">
        <f>SUM(D95)</f>
        <v>2.1</v>
      </c>
      <c r="E94" s="32">
        <f t="shared" si="4"/>
        <v>61.764705882352942</v>
      </c>
    </row>
    <row r="95" spans="1:10" s="1" customFormat="1" ht="31.15" customHeight="1">
      <c r="A95" s="78">
        <v>19010000</v>
      </c>
      <c r="B95" s="79" t="s">
        <v>69</v>
      </c>
      <c r="C95" s="100">
        <v>3.4</v>
      </c>
      <c r="D95" s="100">
        <v>2.1</v>
      </c>
      <c r="E95" s="39">
        <f t="shared" ref="E95" si="5">D95/C95*100</f>
        <v>61.764705882352942</v>
      </c>
    </row>
    <row r="96" spans="1:10" s="1" customFormat="1" ht="34.9" customHeight="1">
      <c r="A96" s="57">
        <v>20000000</v>
      </c>
      <c r="B96" s="34" t="s">
        <v>12</v>
      </c>
      <c r="C96" s="35">
        <f>+C97+C99</f>
        <v>1527.75</v>
      </c>
      <c r="D96" s="35">
        <f>+D97+D99</f>
        <v>3874.2039999999997</v>
      </c>
      <c r="E96" s="32">
        <f>D96/C96*100</f>
        <v>253.58887252495498</v>
      </c>
    </row>
    <row r="97" spans="1:8" ht="30.6" customHeight="1">
      <c r="A97" s="48">
        <v>24000000</v>
      </c>
      <c r="B97" s="49" t="s">
        <v>64</v>
      </c>
      <c r="C97" s="80">
        <v>0</v>
      </c>
      <c r="D97" s="80">
        <f>D98</f>
        <v>11.778</v>
      </c>
      <c r="E97" s="32">
        <v>0</v>
      </c>
    </row>
    <row r="98" spans="1:8" ht="87" customHeight="1">
      <c r="A98" s="54">
        <v>24062100</v>
      </c>
      <c r="B98" s="55" t="s">
        <v>98</v>
      </c>
      <c r="C98" s="60">
        <v>0</v>
      </c>
      <c r="D98" s="60">
        <v>11.778</v>
      </c>
      <c r="E98" s="32">
        <v>0</v>
      </c>
    </row>
    <row r="99" spans="1:8" s="1" customFormat="1" ht="33.6" customHeight="1">
      <c r="A99" s="33">
        <v>25000000</v>
      </c>
      <c r="B99" s="34" t="s">
        <v>17</v>
      </c>
      <c r="C99" s="50">
        <f>C100+C104</f>
        <v>1527.75</v>
      </c>
      <c r="D99" s="50">
        <f>D100+D104</f>
        <v>3862.4259999999999</v>
      </c>
      <c r="E99" s="32">
        <f t="shared" ref="E99:E108" si="6">D99/C99*100</f>
        <v>252.81793487154309</v>
      </c>
      <c r="F99" s="10"/>
    </row>
    <row r="100" spans="1:8" s="9" customFormat="1" ht="56.25" customHeight="1">
      <c r="A100" s="36">
        <v>25010000</v>
      </c>
      <c r="B100" s="81" t="s">
        <v>18</v>
      </c>
      <c r="C100" s="53">
        <f>C101+C102+C103</f>
        <v>1527.75</v>
      </c>
      <c r="D100" s="53">
        <f>D101+D102+D103</f>
        <v>724.55099999999993</v>
      </c>
      <c r="E100" s="39">
        <f t="shared" si="6"/>
        <v>47.426018654884629</v>
      </c>
    </row>
    <row r="101" spans="1:8" ht="55.5" customHeight="1">
      <c r="A101" s="40">
        <v>25010100</v>
      </c>
      <c r="B101" s="44" t="s">
        <v>5</v>
      </c>
      <c r="C101" s="56">
        <v>1464</v>
      </c>
      <c r="D101" s="56">
        <v>710.04</v>
      </c>
      <c r="E101" s="39">
        <f t="shared" si="6"/>
        <v>48.5</v>
      </c>
    </row>
    <row r="102" spans="1:8" ht="35.450000000000003" customHeight="1">
      <c r="A102" s="40">
        <v>25010300</v>
      </c>
      <c r="B102" s="82" t="s">
        <v>19</v>
      </c>
      <c r="C102" s="72">
        <v>56.25</v>
      </c>
      <c r="D102" s="72">
        <v>14.510999999999999</v>
      </c>
      <c r="E102" s="39">
        <f t="shared" si="6"/>
        <v>25.797333333333334</v>
      </c>
      <c r="F102" s="11"/>
      <c r="G102" s="11"/>
      <c r="H102" s="11"/>
    </row>
    <row r="103" spans="1:8" s="1" customFormat="1" ht="57" customHeight="1">
      <c r="A103" s="40">
        <v>25010400</v>
      </c>
      <c r="B103" s="83" t="s">
        <v>20</v>
      </c>
      <c r="C103" s="72">
        <v>7.5</v>
      </c>
      <c r="D103" s="72">
        <v>0</v>
      </c>
      <c r="E103" s="39">
        <f t="shared" si="6"/>
        <v>0</v>
      </c>
      <c r="F103" s="12"/>
      <c r="G103" s="12"/>
      <c r="H103" s="12"/>
    </row>
    <row r="104" spans="1:8" s="9" customFormat="1" ht="36" customHeight="1">
      <c r="A104" s="36">
        <v>25020000</v>
      </c>
      <c r="B104" s="81" t="s">
        <v>21</v>
      </c>
      <c r="C104" s="69">
        <f>C105+C106</f>
        <v>0</v>
      </c>
      <c r="D104" s="69">
        <f>D105+D106</f>
        <v>3137.875</v>
      </c>
      <c r="E104" s="39">
        <v>0</v>
      </c>
      <c r="F104" s="16"/>
      <c r="G104" s="16"/>
      <c r="H104" s="16"/>
    </row>
    <row r="105" spans="1:8" ht="33.75" customHeight="1">
      <c r="A105" s="40">
        <v>25020100</v>
      </c>
      <c r="B105" s="44" t="s">
        <v>6</v>
      </c>
      <c r="C105" s="72">
        <v>0</v>
      </c>
      <c r="D105" s="42">
        <v>22.869</v>
      </c>
      <c r="E105" s="39">
        <v>0</v>
      </c>
      <c r="F105" s="11"/>
      <c r="G105" s="11"/>
      <c r="H105" s="11"/>
    </row>
    <row r="106" spans="1:8" ht="138.6" customHeight="1">
      <c r="A106" s="40">
        <v>25020200</v>
      </c>
      <c r="B106" s="55" t="s">
        <v>25</v>
      </c>
      <c r="C106" s="72">
        <v>0</v>
      </c>
      <c r="D106" s="42">
        <v>3115.0059999999999</v>
      </c>
      <c r="E106" s="39">
        <v>0</v>
      </c>
      <c r="F106" s="11"/>
      <c r="G106" s="11"/>
      <c r="H106" s="11"/>
    </row>
    <row r="107" spans="1:8" ht="35.450000000000003" customHeight="1">
      <c r="A107" s="48">
        <v>30000000</v>
      </c>
      <c r="B107" s="49" t="s">
        <v>65</v>
      </c>
      <c r="C107" s="64">
        <f>SUM(+C108)</f>
        <v>500</v>
      </c>
      <c r="D107" s="64">
        <f>SUM(+D108)</f>
        <v>10.965999999999999</v>
      </c>
      <c r="E107" s="43">
        <f>D107/C107*100</f>
        <v>2.1932</v>
      </c>
      <c r="F107" s="11"/>
      <c r="G107" s="11"/>
      <c r="H107" s="11"/>
    </row>
    <row r="108" spans="1:8" ht="111" customHeight="1">
      <c r="A108" s="40" t="s">
        <v>81</v>
      </c>
      <c r="B108" s="55" t="s">
        <v>82</v>
      </c>
      <c r="C108" s="72">
        <v>500</v>
      </c>
      <c r="D108" s="42">
        <v>10.965999999999999</v>
      </c>
      <c r="E108" s="39">
        <f t="shared" si="6"/>
        <v>2.1932</v>
      </c>
      <c r="F108" s="11"/>
      <c r="G108" s="11"/>
      <c r="H108" s="11"/>
    </row>
    <row r="109" spans="1:8" ht="29.45" customHeight="1">
      <c r="A109" s="40"/>
      <c r="B109" s="63" t="s">
        <v>70</v>
      </c>
      <c r="C109" s="109">
        <f>SUM(C94+C96+C107)</f>
        <v>2031.15</v>
      </c>
      <c r="D109" s="109">
        <f>SUM(D94+D96+D107)</f>
        <v>3887.2699999999995</v>
      </c>
      <c r="E109" s="76">
        <f t="shared" ref="E109:E116" si="7">D109/C109*100</f>
        <v>191.3827142259311</v>
      </c>
      <c r="F109" s="11"/>
      <c r="G109" s="11"/>
      <c r="H109" s="11"/>
    </row>
    <row r="110" spans="1:8" s="1" customFormat="1" ht="37.5" customHeight="1">
      <c r="A110" s="84" t="s">
        <v>85</v>
      </c>
      <c r="B110" s="66" t="s">
        <v>84</v>
      </c>
      <c r="C110" s="35">
        <f>C112+C111</f>
        <v>121.80000000000001</v>
      </c>
      <c r="D110" s="35">
        <f>D112+D111</f>
        <v>121.80000000000001</v>
      </c>
      <c r="E110" s="32">
        <f t="shared" si="7"/>
        <v>100</v>
      </c>
    </row>
    <row r="111" spans="1:8" s="1" customFormat="1" ht="30" customHeight="1">
      <c r="A111" s="108" t="s">
        <v>111</v>
      </c>
      <c r="B111" s="71" t="s">
        <v>67</v>
      </c>
      <c r="C111" s="42">
        <v>104.9</v>
      </c>
      <c r="D111" s="42">
        <v>104.9</v>
      </c>
      <c r="E111" s="43">
        <f t="shared" si="7"/>
        <v>100</v>
      </c>
    </row>
    <row r="112" spans="1:8" s="1" customFormat="1" ht="59.45" customHeight="1">
      <c r="A112" s="54">
        <v>41035400</v>
      </c>
      <c r="B112" s="71" t="s">
        <v>112</v>
      </c>
      <c r="C112" s="42">
        <v>16.899999999999999</v>
      </c>
      <c r="D112" s="42">
        <v>16.899999999999999</v>
      </c>
      <c r="E112" s="43">
        <f t="shared" si="7"/>
        <v>100</v>
      </c>
    </row>
    <row r="113" spans="1:5" ht="34.15" customHeight="1">
      <c r="A113" s="110">
        <v>41053900</v>
      </c>
      <c r="B113" s="66" t="s">
        <v>27</v>
      </c>
      <c r="C113" s="35">
        <v>66.36</v>
      </c>
      <c r="D113" s="35">
        <v>66.36</v>
      </c>
      <c r="E113" s="32">
        <f t="shared" si="7"/>
        <v>100</v>
      </c>
    </row>
    <row r="114" spans="1:5" ht="79.900000000000006" hidden="1" customHeight="1">
      <c r="A114" s="85">
        <v>41057000</v>
      </c>
      <c r="B114" s="71" t="s">
        <v>72</v>
      </c>
      <c r="C114" s="42"/>
      <c r="D114" s="42"/>
      <c r="E114" s="43"/>
    </row>
    <row r="115" spans="1:5" ht="37.9" customHeight="1">
      <c r="A115" s="86"/>
      <c r="B115" s="31" t="s">
        <v>2</v>
      </c>
      <c r="C115" s="77">
        <f>SUM(C109+C110+C113)</f>
        <v>2219.3100000000004</v>
      </c>
      <c r="D115" s="77">
        <f>SUM(D109+D110+D113)</f>
        <v>4075.43</v>
      </c>
      <c r="E115" s="76">
        <f t="shared" si="7"/>
        <v>183.63500367231254</v>
      </c>
    </row>
    <row r="116" spans="1:5" ht="37.15" customHeight="1">
      <c r="A116" s="86"/>
      <c r="B116" s="31" t="s">
        <v>26</v>
      </c>
      <c r="C116" s="35">
        <f>C115+C92</f>
        <v>109210.887</v>
      </c>
      <c r="D116" s="76">
        <f>D115+D92</f>
        <v>113042.10399999999</v>
      </c>
      <c r="E116" s="76">
        <f t="shared" si="7"/>
        <v>103.50809072725504</v>
      </c>
    </row>
    <row r="117" spans="1:5" ht="29.25" customHeight="1">
      <c r="A117" s="96"/>
      <c r="B117" s="97"/>
      <c r="C117" s="98"/>
      <c r="D117" s="99"/>
      <c r="E117" s="99"/>
    </row>
    <row r="118" spans="1:5" ht="25.5" customHeight="1">
      <c r="A118" s="87"/>
      <c r="B118" s="88"/>
      <c r="C118" s="88"/>
      <c r="D118" s="89"/>
      <c r="E118" s="89"/>
    </row>
    <row r="119" spans="1:5" s="1" customFormat="1" ht="27">
      <c r="A119" s="111" t="s">
        <v>92</v>
      </c>
      <c r="B119" s="111"/>
      <c r="C119" s="91"/>
      <c r="D119" s="92" t="s">
        <v>78</v>
      </c>
      <c r="E119" s="90"/>
    </row>
    <row r="120" spans="1:5" ht="27.75">
      <c r="A120" s="87"/>
      <c r="B120" s="88"/>
      <c r="C120" s="88"/>
      <c r="D120" s="89"/>
      <c r="E120" s="89"/>
    </row>
    <row r="123" spans="1:5">
      <c r="D123" s="19"/>
    </row>
    <row r="125" spans="1:5">
      <c r="D125" s="21"/>
    </row>
    <row r="126" spans="1:5">
      <c r="D126" s="21"/>
    </row>
    <row r="127" spans="1:5">
      <c r="D127" s="21"/>
    </row>
    <row r="128" spans="1:5">
      <c r="D128" s="21"/>
    </row>
    <row r="129" spans="1:5">
      <c r="D129" s="21"/>
    </row>
    <row r="130" spans="1:5">
      <c r="B130" s="23"/>
      <c r="C130" s="23"/>
      <c r="D130" s="17"/>
    </row>
    <row r="131" spans="1:5">
      <c r="D131" s="22"/>
    </row>
    <row r="132" spans="1:5">
      <c r="D132" s="21"/>
    </row>
    <row r="133" spans="1:5" s="1" customFormat="1">
      <c r="A133" s="15"/>
      <c r="B133" s="10"/>
      <c r="C133" s="10"/>
      <c r="D133" s="20"/>
      <c r="E133" s="13"/>
    </row>
    <row r="135" spans="1:5">
      <c r="B135" s="3"/>
      <c r="C135" s="3"/>
    </row>
    <row r="136" spans="1:5">
      <c r="B136" s="3"/>
      <c r="C136" s="3"/>
    </row>
    <row r="138" spans="1:5">
      <c r="D138" s="19"/>
    </row>
    <row r="143" spans="1:5">
      <c r="D143" s="19"/>
    </row>
  </sheetData>
  <mergeCells count="10">
    <mergeCell ref="A119:B119"/>
    <mergeCell ref="C3:E3"/>
    <mergeCell ref="D1:E1"/>
    <mergeCell ref="B8:B9"/>
    <mergeCell ref="D8:D9"/>
    <mergeCell ref="A5:E5"/>
    <mergeCell ref="A6:E6"/>
    <mergeCell ref="A8:A9"/>
    <mergeCell ref="E8:E9"/>
    <mergeCell ref="C8:C9"/>
  </mergeCells>
  <phoneticPr fontId="3" type="noConversion"/>
  <pageMargins left="0.7" right="0.7" top="0.75" bottom="0.75" header="0.3" footer="0.3"/>
  <pageSetup paperSize="9" scale="40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dohody</vt:lpstr>
      <vt:lpstr>Лист1</vt:lpstr>
      <vt:lpstr>dohody!Заголовки_для_печати</vt:lpstr>
      <vt:lpstr>dohody!Область_печати</vt:lpstr>
    </vt:vector>
  </TitlesOfParts>
  <Company>FU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</dc:creator>
  <cp:lastModifiedBy>Сергій</cp:lastModifiedBy>
  <cp:lastPrinted>2025-11-23T10:21:13Z</cp:lastPrinted>
  <dcterms:created xsi:type="dcterms:W3CDTF">2001-06-22T11:07:53Z</dcterms:created>
  <dcterms:modified xsi:type="dcterms:W3CDTF">2025-12-03T09:53:05Z</dcterms:modified>
</cp:coreProperties>
</file>