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\Desktop\ПРОЕКТ БЮДЖЕТУ  2023\БЮДЖЕТ 2023\"/>
    </mc:Choice>
  </mc:AlternateContent>
  <bookViews>
    <workbookView xWindow="-120" yWindow="-60" windowWidth="19320" windowHeight="111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  <c r="J36" i="1" l="1"/>
  <c r="K36" i="1"/>
  <c r="L36" i="1"/>
  <c r="O36" i="1"/>
  <c r="P36" i="1"/>
  <c r="J33" i="1"/>
  <c r="F36" i="1" l="1"/>
  <c r="G36" i="1"/>
  <c r="H36" i="1"/>
  <c r="F59" i="1"/>
  <c r="G59" i="1"/>
  <c r="J37" i="1" l="1"/>
  <c r="P37" i="1"/>
  <c r="H35" i="1"/>
  <c r="G35" i="1"/>
  <c r="F35" i="1"/>
  <c r="E38" i="1"/>
  <c r="P60" i="1"/>
  <c r="P38" i="1" l="1"/>
  <c r="E36" i="1"/>
  <c r="E35" i="1"/>
  <c r="F49" i="1"/>
  <c r="G49" i="1"/>
  <c r="H49" i="1"/>
  <c r="E33" i="1"/>
  <c r="P33" i="1" s="1"/>
  <c r="M49" i="1" l="1"/>
  <c r="N49" i="1"/>
  <c r="O40" i="1" l="1"/>
  <c r="L40" i="1"/>
  <c r="K40" i="1"/>
  <c r="J26" i="1" l="1"/>
  <c r="J29" i="1" l="1"/>
  <c r="J45" i="1"/>
  <c r="H40" i="1" l="1"/>
  <c r="G40" i="1"/>
  <c r="F40" i="1"/>
  <c r="J41" i="1" l="1"/>
  <c r="L49" i="1" l="1"/>
  <c r="E31" i="1" l="1"/>
  <c r="P31" i="1" s="1"/>
  <c r="E29" i="1"/>
  <c r="P29" i="1" s="1"/>
  <c r="E28" i="1"/>
  <c r="P28" i="1" s="1"/>
  <c r="E24" i="1"/>
  <c r="P24" i="1" s="1"/>
  <c r="E23" i="1"/>
  <c r="P23" i="1" s="1"/>
  <c r="E22" i="1"/>
  <c r="P22" i="1" s="1"/>
  <c r="E46" i="1" l="1"/>
  <c r="P46" i="1" s="1"/>
  <c r="E45" i="1"/>
  <c r="P45" i="1" s="1"/>
  <c r="E41" i="1"/>
  <c r="E20" i="1"/>
  <c r="P20" i="1" s="1"/>
  <c r="E19" i="1"/>
  <c r="P19" i="1" s="1"/>
  <c r="J51" i="1"/>
  <c r="E51" i="1"/>
  <c r="E50" i="1"/>
  <c r="P41" i="1" l="1"/>
  <c r="P50" i="1"/>
  <c r="P51" i="1"/>
  <c r="J30" i="1"/>
  <c r="J32" i="1"/>
  <c r="J34" i="1"/>
  <c r="G48" i="1"/>
  <c r="H48" i="1"/>
  <c r="I49" i="1"/>
  <c r="I48" i="1" s="1"/>
  <c r="K49" i="1"/>
  <c r="K48" i="1" s="1"/>
  <c r="L48" i="1"/>
  <c r="M48" i="1"/>
  <c r="N48" i="1"/>
  <c r="O49" i="1"/>
  <c r="O48" i="1" s="1"/>
  <c r="I40" i="1"/>
  <c r="I39" i="1" s="1"/>
  <c r="I36" i="1" s="1"/>
  <c r="I35" i="1" s="1"/>
  <c r="K39" i="1"/>
  <c r="K35" i="1" s="1"/>
  <c r="L39" i="1"/>
  <c r="L35" i="1" s="1"/>
  <c r="M40" i="1"/>
  <c r="M39" i="1" s="1"/>
  <c r="M36" i="1" s="1"/>
  <c r="M35" i="1" s="1"/>
  <c r="N40" i="1"/>
  <c r="N39" i="1" s="1"/>
  <c r="N36" i="1" s="1"/>
  <c r="N35" i="1" s="1"/>
  <c r="O39" i="1"/>
  <c r="O35" i="1" s="1"/>
  <c r="G16" i="1"/>
  <c r="H16" i="1"/>
  <c r="I16" i="1"/>
  <c r="K16" i="1"/>
  <c r="L16" i="1"/>
  <c r="M16" i="1"/>
  <c r="M15" i="1" s="1"/>
  <c r="N16" i="1"/>
  <c r="O16" i="1"/>
  <c r="O15" i="1" s="1"/>
  <c r="E57" i="1"/>
  <c r="P57" i="1" s="1"/>
  <c r="E56" i="1"/>
  <c r="P56" i="1" s="1"/>
  <c r="E55" i="1"/>
  <c r="P55" i="1" s="1"/>
  <c r="E54" i="1"/>
  <c r="J54" i="1"/>
  <c r="E53" i="1"/>
  <c r="P53" i="1" s="1"/>
  <c r="E52" i="1"/>
  <c r="E47" i="1"/>
  <c r="J47" i="1"/>
  <c r="E44" i="1"/>
  <c r="J44" i="1"/>
  <c r="E43" i="1"/>
  <c r="J43" i="1"/>
  <c r="H39" i="1"/>
  <c r="J42" i="1"/>
  <c r="E17" i="1"/>
  <c r="I62" i="1"/>
  <c r="I61" i="1" s="1"/>
  <c r="I59" i="1" s="1"/>
  <c r="I58" i="1" s="1"/>
  <c r="H62" i="1"/>
  <c r="H61" i="1" s="1"/>
  <c r="H59" i="1" s="1"/>
  <c r="H58" i="1" s="1"/>
  <c r="G62" i="1"/>
  <c r="G61" i="1" s="1"/>
  <c r="G58" i="1" s="1"/>
  <c r="F62" i="1"/>
  <c r="E62" i="1" s="1"/>
  <c r="P62" i="1" s="1"/>
  <c r="E30" i="1"/>
  <c r="E63" i="1"/>
  <c r="P63" i="1" s="1"/>
  <c r="J18" i="1"/>
  <c r="J17" i="1"/>
  <c r="F16" i="1"/>
  <c r="J27" i="1"/>
  <c r="E65" i="1"/>
  <c r="P65" i="1" s="1"/>
  <c r="E64" i="1"/>
  <c r="P64" i="1" s="1"/>
  <c r="E34" i="1"/>
  <c r="E32" i="1"/>
  <c r="E27" i="1"/>
  <c r="E25" i="1"/>
  <c r="P25" i="1" s="1"/>
  <c r="P21" i="1"/>
  <c r="E18" i="1"/>
  <c r="H66" i="1" l="1"/>
  <c r="G15" i="1"/>
  <c r="G66" i="1"/>
  <c r="F15" i="1"/>
  <c r="F66" i="1"/>
  <c r="H15" i="1"/>
  <c r="L15" i="1"/>
  <c r="L66" i="1"/>
  <c r="J49" i="1"/>
  <c r="J48" i="1" s="1"/>
  <c r="E49" i="1"/>
  <c r="E48" i="1" s="1"/>
  <c r="P32" i="1"/>
  <c r="E26" i="1"/>
  <c r="P26" i="1" s="1"/>
  <c r="P27" i="1"/>
  <c r="P18" i="1"/>
  <c r="J40" i="1"/>
  <c r="J39" i="1" s="1"/>
  <c r="J35" i="1" s="1"/>
  <c r="P54" i="1"/>
  <c r="K66" i="1"/>
  <c r="P34" i="1"/>
  <c r="P43" i="1"/>
  <c r="P47" i="1"/>
  <c r="N66" i="1"/>
  <c r="F39" i="1"/>
  <c r="K15" i="1"/>
  <c r="O66" i="1"/>
  <c r="P30" i="1"/>
  <c r="P44" i="1"/>
  <c r="N15" i="1"/>
  <c r="P17" i="1"/>
  <c r="I66" i="1"/>
  <c r="G39" i="1"/>
  <c r="E42" i="1"/>
  <c r="E40" i="1" s="1"/>
  <c r="I15" i="1"/>
  <c r="M66" i="1"/>
  <c r="P52" i="1"/>
  <c r="F61" i="1"/>
  <c r="J16" i="1"/>
  <c r="F48" i="1"/>
  <c r="P49" i="1" l="1"/>
  <c r="E61" i="1"/>
  <c r="E16" i="1"/>
  <c r="P48" i="1"/>
  <c r="P16" i="1"/>
  <c r="P66" i="1" s="1"/>
  <c r="P42" i="1"/>
  <c r="P40" i="1" s="1"/>
  <c r="J15" i="1"/>
  <c r="J66" i="1"/>
  <c r="E15" i="1" l="1"/>
  <c r="P15" i="1" s="1"/>
  <c r="E59" i="1"/>
  <c r="P59" i="1" s="1"/>
  <c r="P58" i="1" s="1"/>
  <c r="F58" i="1"/>
  <c r="E58" i="1" s="1"/>
  <c r="P39" i="1"/>
  <c r="E39" i="1"/>
  <c r="P61" i="1"/>
  <c r="E66" i="1" l="1"/>
  <c r="P35" i="1"/>
</calcChain>
</file>

<file path=xl/sharedStrings.xml><?xml version="1.0" encoding="utf-8"?>
<sst xmlns="http://schemas.openxmlformats.org/spreadsheetml/2006/main" count="189" uniqueCount="155">
  <si>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</si>
  <si>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</si>
  <si>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</si>
  <si>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</si>
  <si>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</si>
  <si>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</si>
  <si>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</si>
  <si>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</si>
  <si>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</si>
  <si>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</si>
  <si>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</si>
  <si>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</si>
  <si>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</si>
  <si>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</si>
  <si>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</si>
  <si>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</si>
  <si>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</si>
  <si>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</si>
  <si>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</si>
  <si>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</si>
  <si>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</si>
  <si>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</si>
  <si>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</si>
  <si>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</si>
  <si>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</si>
  <si>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</si>
  <si>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0910</t>
  </si>
  <si>
    <t>1010</t>
  </si>
  <si>
    <t>Надання дошкільної освіти</t>
  </si>
  <si>
    <t>0921</t>
  </si>
  <si>
    <t>0960</t>
  </si>
  <si>
    <t>1090</t>
  </si>
  <si>
    <t>Надання спеціальної освіти мистецькими школами</t>
  </si>
  <si>
    <t>0990</t>
  </si>
  <si>
    <t>Інші програми та заходи у сфері освіти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</si>
  <si>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</si>
  <si>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</si>
  <si>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</si>
  <si>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</si>
  <si>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0113242</t>
  </si>
  <si>
    <t>3242</t>
  </si>
  <si>
    <t>Інші заходи у сфері соціального захисту і соціального забезпечення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</si>
  <si>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</si>
  <si>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</si>
  <si>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</si>
  <si>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</si>
  <si>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</si>
  <si>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</si>
  <si>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</si>
  <si>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</si>
  <si>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</si>
  <si>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4082</t>
  </si>
  <si>
    <t>Інші заходи в галузі культури і мистецтва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</si>
  <si>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</si>
  <si>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</si>
  <si>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</si>
  <si>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</si>
  <si>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</si>
  <si>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</si>
  <si>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</si>
  <si>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0118130</t>
  </si>
  <si>
    <t>0320</t>
  </si>
  <si>
    <t>8130</t>
  </si>
  <si>
    <t>Забезпечення діяльності місцевої пожежної охорони</t>
  </si>
  <si>
    <t>0118311</t>
  </si>
  <si>
    <t>0511</t>
  </si>
  <si>
    <t>8311</t>
  </si>
  <si>
    <t>Охорона та раціональне використання природних ресурсів</t>
  </si>
  <si>
    <t>9770</t>
  </si>
  <si>
    <t>Інші субвенції з місцевого бюджету</t>
  </si>
  <si>
    <t>X</t>
  </si>
  <si>
    <t>УСЬОГО</t>
  </si>
  <si>
    <t>Селищний голова</t>
  </si>
  <si>
    <t>0731</t>
  </si>
  <si>
    <t xml:space="preserve">Багатопрофільна стаціонарна медична допомога населенню
</t>
  </si>
  <si>
    <t>0112112</t>
  </si>
  <si>
    <t>0725</t>
  </si>
  <si>
    <t xml:space="preserve">Первинна медична допомога населенню, що надається фельдшерськими, фельдшерсько-акушерськими пунктами
</t>
  </si>
  <si>
    <t>0112010</t>
  </si>
  <si>
    <t>1080</t>
  </si>
  <si>
    <t>1142</t>
  </si>
  <si>
    <t xml:space="preserve">Надання загальної середньої освіти закладами загальної середньої освіти </t>
  </si>
  <si>
    <t>Надання загальної середньої освіти закладами загальної середньої освіти</t>
  </si>
  <si>
    <t>1021</t>
  </si>
  <si>
    <t>1031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</si>
  <si>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</si>
  <si>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</si>
  <si>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3719770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</si>
  <si>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</si>
  <si>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</si>
  <si>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3710160</t>
  </si>
  <si>
    <t>0117680</t>
  </si>
  <si>
    <t>0490</t>
  </si>
  <si>
    <t>Членські внески до асоціацій органів місцевого самоврядування</t>
  </si>
  <si>
    <t>3700000</t>
  </si>
  <si>
    <t>3710000</t>
  </si>
  <si>
    <t>до рішення Кутської селищної ради</t>
  </si>
  <si>
    <t>Додаток 3</t>
  </si>
  <si>
    <t>Кутська селищна рада</t>
  </si>
  <si>
    <t>0611010</t>
  </si>
  <si>
    <t>0611021</t>
  </si>
  <si>
    <t>0611031</t>
  </si>
  <si>
    <t>0611200</t>
  </si>
  <si>
    <t>0610160</t>
  </si>
  <si>
    <t>Забезпечення діяльності інших закладів у сфері освіти</t>
  </si>
  <si>
    <t>0611141</t>
  </si>
  <si>
    <t>0611142</t>
  </si>
  <si>
    <t>1014060</t>
  </si>
  <si>
    <t>1015011</t>
  </si>
  <si>
    <t>1010000</t>
  </si>
  <si>
    <t>0600000</t>
  </si>
  <si>
    <t>0610000</t>
  </si>
  <si>
    <t>3718710</t>
  </si>
  <si>
    <t>Відділ культури, туризму, молоді та  спорту Кутської селищної ради</t>
  </si>
  <si>
    <t>0113180</t>
  </si>
  <si>
    <t xml:space="preserve">Відділ освіти Кутської селищної ради </t>
  </si>
  <si>
    <t>Фінансовий відділ Кутської селищної ради</t>
  </si>
  <si>
    <t xml:space="preserve">             '0955000000</t>
  </si>
  <si>
    <t xml:space="preserve">Резервний фонд місцевого бюджету
</t>
  </si>
  <si>
    <t>0113050</t>
  </si>
  <si>
    <t>0113090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</si>
  <si>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</si>
  <si>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</si>
  <si>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</si>
  <si>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0117130</t>
  </si>
  <si>
    <t>0117350</t>
  </si>
  <si>
    <t>0117461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</si>
  <si>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</si>
  <si>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</si>
  <si>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</si>
  <si>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Заходи державної політики з питань дітей та їх соціального захисту</t>
  </si>
  <si>
    <t>0118110</t>
  </si>
  <si>
    <t>Заходи із запобігання та ліквідації надзвичайних ситуацій та наслідків стихійного лиха</t>
  </si>
  <si>
    <t>0421</t>
  </si>
  <si>
    <t>0443</t>
  </si>
  <si>
    <t>0456</t>
  </si>
  <si>
    <t>Дмитро ПАВЛЮК</t>
  </si>
  <si>
    <t>видатків місцевого бюджету на 2023 рік</t>
  </si>
  <si>
    <t>від 22.12.2022 року  №         /2022</t>
  </si>
  <si>
    <t xml:space="preserve">оплата праці </t>
  </si>
  <si>
    <t>0118240</t>
  </si>
  <si>
    <t>Заходи та роботи з територіальної оборони</t>
  </si>
  <si>
    <t>3400000</t>
  </si>
  <si>
    <t>3410000</t>
  </si>
  <si>
    <t>3410160</t>
  </si>
  <si>
    <t>0900000</t>
  </si>
  <si>
    <t>0910000</t>
  </si>
  <si>
    <t xml:space="preserve">Служба у справах дітей Кутської селищної ради </t>
  </si>
  <si>
    <t>0913112</t>
  </si>
  <si>
    <t>0910160</t>
  </si>
  <si>
    <t>Підтримка спорту вищих досягнень та організацій, які здійснюють фізкультурно-спортивну діяльність в регіоні</t>
  </si>
  <si>
    <t>0380</t>
  </si>
  <si>
    <t>Центр надання адміністративних послуг</t>
  </si>
  <si>
    <t>"Про бюджет Кутської селищної територіальної громади на 2023 рік"</t>
  </si>
  <si>
    <t xml:space="preserve">         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</si>
</sst>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quotePrefix="1" applyNumberFormat="1" applyFont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2" fillId="0" borderId="1" xfId="0" quotePrefix="1" applyFont="1" applyBorder="1" applyAlignment="1">
      <alignment horizontal="center" vertical="top" wrapText="1"/>
    </xf>
    <xf numFmtId="4" fontId="2" fillId="0" borderId="1" xfId="0" quotePrefix="1" applyNumberFormat="1" applyFont="1" applyBorder="1" applyAlignment="1">
      <alignment horizontal="center" vertical="top" wrapText="1"/>
    </xf>
    <xf numFmtId="4" fontId="2" fillId="0" borderId="1" xfId="0" quotePrefix="1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2" fontId="2" fillId="0" borderId="1" xfId="0" quotePrefix="1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49" fontId="2" fillId="0" borderId="1" xfId="0" quotePrefix="1" applyNumberFormat="1" applyFont="1" applyBorder="1" applyAlignment="1">
      <alignment horizontal="center" vertical="top" wrapText="1"/>
    </xf>
    <xf numFmtId="0" fontId="2" fillId="0" borderId="1" xfId="0" quotePrefix="1" applyNumberFormat="1" applyFont="1" applyBorder="1" applyAlignment="1">
      <alignment horizontal="center" vertical="top" wrapText="1"/>
    </xf>
    <xf numFmtId="4" fontId="4" fillId="0" borderId="1" xfId="0" quotePrefix="1" applyNumberFormat="1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quotePrefix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4" fillId="2" borderId="1" xfId="0" quotePrefix="1" applyNumberFormat="1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4" fontId="2" fillId="0" borderId="0" xfId="0" applyNumberFormat="1" applyFont="1"/>
    <xf numFmtId="49" fontId="2" fillId="0" borderId="0" xfId="0" quotePrefix="1" applyNumberFormat="1" applyFont="1" applyBorder="1" applyAlignment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topLeftCell="E16" zoomScale="80" zoomScaleNormal="80" workbookViewId="0">
      <selection activeCell="K8" sqref="K8"/>
    </sheetView>
  </sheetViews>
  <sheetFormatPr defaultRowHeight="13.8" x14ac:dyDescent="0.3"/>
  <cols>
    <col min="1" max="1" width="16.33203125" customWidth="1"/>
    <col min="2" max="2" width="16.5546875" customWidth="1"/>
    <col min="3" max="3" width="18.6640625" customWidth="1"/>
    <col min="4" max="4" width="67" customWidth="1"/>
    <col min="5" max="5" width="20.44140625" customWidth="1"/>
    <col min="6" max="6" width="20.88671875" customWidth="1"/>
    <col min="7" max="7" width="18.6640625" customWidth="1"/>
    <col min="8" max="8" width="19.44140625" customWidth="1"/>
    <col min="9" max="9" width="15.21875" customWidth="1"/>
    <col min="10" max="10" width="18.5546875" customWidth="1"/>
    <col min="11" max="11" width="18" customWidth="1"/>
    <col min="12" max="12" width="17" customWidth="1"/>
    <col min="13" max="13" width="16.33203125" customWidth="1"/>
    <col min="14" max="14" width="19.5546875" customWidth="1"/>
    <col min="15" max="15" width="18.109375" customWidth="1"/>
    <col min="16" max="16" width="22.109375" customWidth="1"/>
  </cols>
  <sheetData>
    <row r="1" spans="1:16" ht="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97</v>
      </c>
      <c r="N1" s="3"/>
      <c r="O1" s="3"/>
      <c r="P1" s="3"/>
    </row>
    <row r="2" spans="1:16" ht="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96</v>
      </c>
      <c r="N2" s="3"/>
      <c r="O2" s="3"/>
      <c r="P2" s="3"/>
    </row>
    <row r="3" spans="1:16" ht="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153</v>
      </c>
      <c r="N3" s="3"/>
      <c r="O3" s="3"/>
      <c r="P3" s="3"/>
    </row>
    <row r="4" spans="1:16" ht="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138</v>
      </c>
      <c r="N4" s="4"/>
      <c r="O4" s="5"/>
      <c r="P4" s="3"/>
    </row>
    <row r="5" spans="1:16" ht="18" x14ac:dyDescent="0.35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8" x14ac:dyDescent="0.35">
      <c r="A6" s="8" t="s">
        <v>137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8" x14ac:dyDescent="0.35">
      <c r="A7" s="10"/>
      <c r="B7" s="11"/>
      <c r="C7" s="11"/>
      <c r="D7" s="11"/>
      <c r="E7" s="11"/>
      <c r="F7" s="11"/>
      <c r="G7" s="43" t="s">
        <v>117</v>
      </c>
      <c r="H7" s="43"/>
      <c r="I7" s="10"/>
      <c r="J7" s="11"/>
      <c r="K7" s="11"/>
      <c r="L7" s="11"/>
      <c r="M7" s="11"/>
      <c r="N7" s="11"/>
      <c r="O7" s="11"/>
      <c r="P7" s="11"/>
    </row>
    <row r="8" spans="1:16" ht="18" x14ac:dyDescent="0.35">
      <c r="A8" s="12"/>
      <c r="B8" s="3"/>
      <c r="C8" s="3"/>
      <c r="D8" s="3"/>
      <c r="E8" s="3"/>
      <c r="F8" s="3"/>
      <c r="G8" s="44" t="s">
        <v>154</v>
      </c>
      <c r="H8" s="44"/>
      <c r="I8" s="12"/>
      <c r="J8" s="3"/>
      <c r="K8" s="3"/>
      <c r="L8" s="3"/>
      <c r="M8" s="3"/>
      <c r="N8" s="3"/>
      <c r="O8" s="3"/>
      <c r="P8" s="13" t="s">
        <v>1</v>
      </c>
    </row>
    <row r="9" spans="1:16" ht="18" x14ac:dyDescent="0.35">
      <c r="A9" s="1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3"/>
    </row>
    <row r="10" spans="1:16" ht="14.25" customHeight="1" x14ac:dyDescent="0.3">
      <c r="A10" s="14" t="s">
        <v>2</v>
      </c>
      <c r="B10" s="14" t="s">
        <v>3</v>
      </c>
      <c r="C10" s="14" t="s">
        <v>4</v>
      </c>
      <c r="D10" s="15" t="s">
        <v>5</v>
      </c>
      <c r="E10" s="15" t="s">
        <v>6</v>
      </c>
      <c r="F10" s="15"/>
      <c r="G10" s="15"/>
      <c r="H10" s="15"/>
      <c r="I10" s="15"/>
      <c r="J10" s="15" t="s">
        <v>13</v>
      </c>
      <c r="K10" s="15"/>
      <c r="L10" s="15"/>
      <c r="M10" s="15"/>
      <c r="N10" s="15"/>
      <c r="O10" s="15"/>
      <c r="P10" s="16" t="s">
        <v>15</v>
      </c>
    </row>
    <row r="11" spans="1:16" ht="18" x14ac:dyDescent="0.3">
      <c r="A11" s="15"/>
      <c r="B11" s="15"/>
      <c r="C11" s="15"/>
      <c r="D11" s="15"/>
      <c r="E11" s="16" t="s">
        <v>7</v>
      </c>
      <c r="F11" s="15" t="s">
        <v>8</v>
      </c>
      <c r="G11" s="15" t="s">
        <v>9</v>
      </c>
      <c r="H11" s="15"/>
      <c r="I11" s="15" t="s">
        <v>12</v>
      </c>
      <c r="J11" s="16" t="s">
        <v>7</v>
      </c>
      <c r="K11" s="15" t="s">
        <v>14</v>
      </c>
      <c r="L11" s="15" t="s">
        <v>8</v>
      </c>
      <c r="M11" s="15" t="s">
        <v>9</v>
      </c>
      <c r="N11" s="15"/>
      <c r="O11" s="15" t="s">
        <v>12</v>
      </c>
      <c r="P11" s="15"/>
    </row>
    <row r="12" spans="1:16" x14ac:dyDescent="0.3">
      <c r="A12" s="15"/>
      <c r="B12" s="15"/>
      <c r="C12" s="15"/>
      <c r="D12" s="15"/>
      <c r="E12" s="15"/>
      <c r="F12" s="15"/>
      <c r="G12" s="15" t="s">
        <v>139</v>
      </c>
      <c r="H12" s="15" t="s">
        <v>11</v>
      </c>
      <c r="I12" s="15"/>
      <c r="J12" s="15"/>
      <c r="K12" s="15"/>
      <c r="L12" s="15"/>
      <c r="M12" s="15" t="s">
        <v>10</v>
      </c>
      <c r="N12" s="15" t="s">
        <v>11</v>
      </c>
      <c r="O12" s="15"/>
      <c r="P12" s="15"/>
    </row>
    <row r="13" spans="1:16" ht="87" customHeigh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8" x14ac:dyDescent="0.3">
      <c r="A14" s="17">
        <v>1</v>
      </c>
      <c r="B14" s="17">
        <v>2</v>
      </c>
      <c r="C14" s="17">
        <v>3</v>
      </c>
      <c r="D14" s="17">
        <v>4</v>
      </c>
      <c r="E14" s="18">
        <v>5</v>
      </c>
      <c r="F14" s="17">
        <v>6</v>
      </c>
      <c r="G14" s="17">
        <v>7</v>
      </c>
      <c r="H14" s="17">
        <v>8</v>
      </c>
      <c r="I14" s="17">
        <v>9</v>
      </c>
      <c r="J14" s="18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8">
        <v>16</v>
      </c>
    </row>
    <row r="15" spans="1:16" ht="21.6" customHeight="1" x14ac:dyDescent="0.3">
      <c r="A15" s="19" t="s">
        <v>16</v>
      </c>
      <c r="B15" s="20"/>
      <c r="C15" s="21"/>
      <c r="D15" s="22" t="s">
        <v>98</v>
      </c>
      <c r="E15" s="23">
        <f t="shared" ref="E15:O15" si="0">E16</f>
        <v>23926560</v>
      </c>
      <c r="F15" s="24">
        <f t="shared" si="0"/>
        <v>23926560</v>
      </c>
      <c r="G15" s="24">
        <f t="shared" si="0"/>
        <v>9312900</v>
      </c>
      <c r="H15" s="24">
        <f t="shared" si="0"/>
        <v>1473400</v>
      </c>
      <c r="I15" s="24">
        <f t="shared" si="0"/>
        <v>0</v>
      </c>
      <c r="J15" s="23">
        <f t="shared" si="0"/>
        <v>1914600</v>
      </c>
      <c r="K15" s="24">
        <f t="shared" si="0"/>
        <v>1860000</v>
      </c>
      <c r="L15" s="24">
        <f t="shared" si="0"/>
        <v>54600</v>
      </c>
      <c r="M15" s="24">
        <f t="shared" si="0"/>
        <v>0</v>
      </c>
      <c r="N15" s="24">
        <f t="shared" si="0"/>
        <v>0</v>
      </c>
      <c r="O15" s="24">
        <f t="shared" si="0"/>
        <v>1860000</v>
      </c>
      <c r="P15" s="23">
        <f t="shared" ref="P15:P34" si="1">E15+J15</f>
        <v>25841160</v>
      </c>
    </row>
    <row r="16" spans="1:16" ht="19.8" customHeight="1" x14ac:dyDescent="0.3">
      <c r="A16" s="19" t="s">
        <v>17</v>
      </c>
      <c r="B16" s="20"/>
      <c r="C16" s="21"/>
      <c r="D16" s="22" t="s">
        <v>98</v>
      </c>
      <c r="E16" s="23">
        <f t="shared" ref="E16:P16" si="2">SUM(E17:E34)</f>
        <v>23926560</v>
      </c>
      <c r="F16" s="23">
        <f t="shared" si="2"/>
        <v>23926560</v>
      </c>
      <c r="G16" s="23">
        <f t="shared" si="2"/>
        <v>9312900</v>
      </c>
      <c r="H16" s="23">
        <f t="shared" si="2"/>
        <v>1473400</v>
      </c>
      <c r="I16" s="23">
        <f t="shared" si="2"/>
        <v>0</v>
      </c>
      <c r="J16" s="23">
        <f t="shared" si="2"/>
        <v>1914600</v>
      </c>
      <c r="K16" s="23">
        <f t="shared" si="2"/>
        <v>1860000</v>
      </c>
      <c r="L16" s="23">
        <f t="shared" si="2"/>
        <v>54600</v>
      </c>
      <c r="M16" s="23">
        <f t="shared" si="2"/>
        <v>0</v>
      </c>
      <c r="N16" s="23">
        <f t="shared" si="2"/>
        <v>0</v>
      </c>
      <c r="O16" s="23">
        <f t="shared" si="2"/>
        <v>1860000</v>
      </c>
      <c r="P16" s="23">
        <f t="shared" si="2"/>
        <v>25841160</v>
      </c>
    </row>
    <row r="17" spans="1:16" ht="71.400000000000006" customHeight="1" x14ac:dyDescent="0.3">
      <c r="A17" s="25" t="s">
        <v>18</v>
      </c>
      <c r="B17" s="25" t="s">
        <v>20</v>
      </c>
      <c r="C17" s="26" t="s">
        <v>19</v>
      </c>
      <c r="D17" s="27" t="s">
        <v>21</v>
      </c>
      <c r="E17" s="28">
        <f>F17</f>
        <v>12697800</v>
      </c>
      <c r="F17" s="28">
        <v>12697800</v>
      </c>
      <c r="G17" s="28">
        <v>9272700</v>
      </c>
      <c r="H17" s="28">
        <v>893400</v>
      </c>
      <c r="I17" s="28">
        <v>0</v>
      </c>
      <c r="J17" s="29">
        <f>K17+L17</f>
        <v>550000</v>
      </c>
      <c r="K17" s="30">
        <v>500000</v>
      </c>
      <c r="L17" s="30">
        <v>50000</v>
      </c>
      <c r="M17" s="30">
        <v>0</v>
      </c>
      <c r="N17" s="30">
        <v>0</v>
      </c>
      <c r="O17" s="30">
        <v>500000</v>
      </c>
      <c r="P17" s="29">
        <f t="shared" si="1"/>
        <v>13247800</v>
      </c>
    </row>
    <row r="18" spans="1:16" ht="22.2" customHeight="1" x14ac:dyDescent="0.3">
      <c r="A18" s="25" t="s">
        <v>22</v>
      </c>
      <c r="B18" s="25" t="s">
        <v>24</v>
      </c>
      <c r="C18" s="26" t="s">
        <v>23</v>
      </c>
      <c r="D18" s="27" t="s">
        <v>25</v>
      </c>
      <c r="E18" s="28">
        <f>F18</f>
        <v>391000</v>
      </c>
      <c r="F18" s="28">
        <v>391000</v>
      </c>
      <c r="G18" s="28">
        <v>40200</v>
      </c>
      <c r="H18" s="28">
        <v>0</v>
      </c>
      <c r="I18" s="28">
        <v>0</v>
      </c>
      <c r="J18" s="29">
        <f>K18+L18</f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29">
        <f t="shared" si="1"/>
        <v>391000</v>
      </c>
    </row>
    <row r="19" spans="1:16" ht="35.4" customHeight="1" x14ac:dyDescent="0.3">
      <c r="A19" s="25" t="s">
        <v>78</v>
      </c>
      <c r="B19" s="25">
        <v>2010</v>
      </c>
      <c r="C19" s="31" t="s">
        <v>73</v>
      </c>
      <c r="D19" s="32" t="s">
        <v>74</v>
      </c>
      <c r="E19" s="28">
        <f t="shared" ref="E19:E20" si="3">F19</f>
        <v>764900</v>
      </c>
      <c r="F19" s="28">
        <v>764900</v>
      </c>
      <c r="G19" s="28">
        <v>0</v>
      </c>
      <c r="H19" s="28">
        <v>0</v>
      </c>
      <c r="I19" s="28">
        <v>0</v>
      </c>
      <c r="J19" s="29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29">
        <f t="shared" ref="P19:P20" si="4">E19+J19</f>
        <v>764900</v>
      </c>
    </row>
    <row r="20" spans="1:16" ht="54" customHeight="1" x14ac:dyDescent="0.3">
      <c r="A20" s="25" t="s">
        <v>75</v>
      </c>
      <c r="B20" s="25">
        <v>2112</v>
      </c>
      <c r="C20" s="31" t="s">
        <v>76</v>
      </c>
      <c r="D20" s="32" t="s">
        <v>77</v>
      </c>
      <c r="E20" s="28">
        <f t="shared" si="3"/>
        <v>274800</v>
      </c>
      <c r="F20" s="28">
        <v>274800</v>
      </c>
      <c r="G20" s="28">
        <v>0</v>
      </c>
      <c r="H20" s="28">
        <v>0</v>
      </c>
      <c r="I20" s="28">
        <v>0</v>
      </c>
      <c r="J20" s="29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29">
        <f t="shared" si="4"/>
        <v>274800</v>
      </c>
    </row>
    <row r="21" spans="1:16" ht="36" x14ac:dyDescent="0.3">
      <c r="A21" s="25" t="s">
        <v>35</v>
      </c>
      <c r="B21" s="25" t="s">
        <v>37</v>
      </c>
      <c r="C21" s="26" t="s">
        <v>36</v>
      </c>
      <c r="D21" s="27" t="s">
        <v>38</v>
      </c>
      <c r="E21" s="28">
        <f>F21</f>
        <v>269700</v>
      </c>
      <c r="F21" s="28">
        <v>269700</v>
      </c>
      <c r="G21" s="28">
        <v>0</v>
      </c>
      <c r="H21" s="28">
        <v>0</v>
      </c>
      <c r="I21" s="28">
        <v>0</v>
      </c>
      <c r="J21" s="29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29">
        <f t="shared" si="1"/>
        <v>269700</v>
      </c>
    </row>
    <row r="22" spans="1:16" ht="36.6" customHeight="1" x14ac:dyDescent="0.3">
      <c r="A22" s="33" t="s">
        <v>119</v>
      </c>
      <c r="B22" s="25">
        <v>3050</v>
      </c>
      <c r="C22" s="34">
        <v>1070</v>
      </c>
      <c r="D22" s="27" t="s">
        <v>121</v>
      </c>
      <c r="E22" s="28">
        <f t="shared" ref="E22:E34" si="5">F22</f>
        <v>5160</v>
      </c>
      <c r="F22" s="28">
        <v>5160</v>
      </c>
      <c r="G22" s="28">
        <v>0</v>
      </c>
      <c r="H22" s="28">
        <v>0</v>
      </c>
      <c r="I22" s="28">
        <v>0</v>
      </c>
      <c r="J22" s="29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29">
        <f t="shared" si="1"/>
        <v>5160</v>
      </c>
    </row>
    <row r="23" spans="1:16" ht="35.4" customHeight="1" x14ac:dyDescent="0.3">
      <c r="A23" s="33" t="s">
        <v>120</v>
      </c>
      <c r="B23" s="25">
        <v>3090</v>
      </c>
      <c r="C23" s="34">
        <v>1030</v>
      </c>
      <c r="D23" s="27" t="s">
        <v>122</v>
      </c>
      <c r="E23" s="28">
        <f t="shared" si="5"/>
        <v>9200</v>
      </c>
      <c r="F23" s="28">
        <v>9200</v>
      </c>
      <c r="G23" s="28">
        <v>0</v>
      </c>
      <c r="H23" s="28">
        <v>0</v>
      </c>
      <c r="I23" s="28">
        <v>0</v>
      </c>
      <c r="J23" s="29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29">
        <f t="shared" si="1"/>
        <v>9200</v>
      </c>
    </row>
    <row r="24" spans="1:16" ht="73.8" customHeight="1" x14ac:dyDescent="0.3">
      <c r="A24" s="33" t="s">
        <v>114</v>
      </c>
      <c r="B24" s="25">
        <v>3180</v>
      </c>
      <c r="C24" s="34">
        <v>1060</v>
      </c>
      <c r="D24" s="27" t="s">
        <v>123</v>
      </c>
      <c r="E24" s="28">
        <f t="shared" si="5"/>
        <v>212000</v>
      </c>
      <c r="F24" s="28">
        <v>212000</v>
      </c>
      <c r="G24" s="28">
        <v>0</v>
      </c>
      <c r="H24" s="28">
        <v>0</v>
      </c>
      <c r="I24" s="28">
        <v>0</v>
      </c>
      <c r="J24" s="29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29">
        <f t="shared" si="1"/>
        <v>212000</v>
      </c>
    </row>
    <row r="25" spans="1:16" ht="36" customHeight="1" x14ac:dyDescent="0.3">
      <c r="A25" s="25" t="s">
        <v>39</v>
      </c>
      <c r="B25" s="25" t="s">
        <v>40</v>
      </c>
      <c r="C25" s="26" t="s">
        <v>31</v>
      </c>
      <c r="D25" s="27" t="s">
        <v>41</v>
      </c>
      <c r="E25" s="28">
        <f t="shared" si="5"/>
        <v>2272000</v>
      </c>
      <c r="F25" s="28">
        <v>2272000</v>
      </c>
      <c r="G25" s="28">
        <v>0</v>
      </c>
      <c r="H25" s="28">
        <v>0</v>
      </c>
      <c r="I25" s="28">
        <v>0</v>
      </c>
      <c r="J25" s="29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29">
        <f t="shared" si="1"/>
        <v>2272000</v>
      </c>
    </row>
    <row r="26" spans="1:16" ht="22.8" customHeight="1" x14ac:dyDescent="0.3">
      <c r="A26" s="25" t="s">
        <v>56</v>
      </c>
      <c r="B26" s="25" t="s">
        <v>58</v>
      </c>
      <c r="C26" s="26" t="s">
        <v>57</v>
      </c>
      <c r="D26" s="27" t="s">
        <v>59</v>
      </c>
      <c r="E26" s="28">
        <f t="shared" si="5"/>
        <v>3589400</v>
      </c>
      <c r="F26" s="28">
        <v>3589400</v>
      </c>
      <c r="G26" s="28">
        <v>0</v>
      </c>
      <c r="H26" s="28">
        <v>580000</v>
      </c>
      <c r="I26" s="28">
        <v>0</v>
      </c>
      <c r="J26" s="29">
        <f>K26</f>
        <v>400000</v>
      </c>
      <c r="K26" s="30">
        <v>400000</v>
      </c>
      <c r="L26" s="30">
        <v>0</v>
      </c>
      <c r="M26" s="30">
        <v>0</v>
      </c>
      <c r="N26" s="30">
        <v>0</v>
      </c>
      <c r="O26" s="30">
        <v>400000</v>
      </c>
      <c r="P26" s="29">
        <f t="shared" si="1"/>
        <v>3989400</v>
      </c>
    </row>
    <row r="27" spans="1:16" ht="18.600000000000001" customHeight="1" x14ac:dyDescent="0.3">
      <c r="A27" s="25" t="s">
        <v>124</v>
      </c>
      <c r="B27" s="25">
        <v>7130</v>
      </c>
      <c r="C27" s="33" t="s">
        <v>133</v>
      </c>
      <c r="D27" s="27" t="s">
        <v>127</v>
      </c>
      <c r="E27" s="28">
        <f t="shared" si="5"/>
        <v>100000</v>
      </c>
      <c r="F27" s="28">
        <v>100000</v>
      </c>
      <c r="G27" s="28">
        <v>0</v>
      </c>
      <c r="H27" s="28">
        <v>0</v>
      </c>
      <c r="I27" s="28">
        <v>0</v>
      </c>
      <c r="J27" s="29">
        <f>L27+O27</f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29">
        <f t="shared" si="1"/>
        <v>100000</v>
      </c>
    </row>
    <row r="28" spans="1:16" ht="39.6" customHeight="1" x14ac:dyDescent="0.3">
      <c r="A28" s="25" t="s">
        <v>125</v>
      </c>
      <c r="B28" s="25">
        <v>7350</v>
      </c>
      <c r="C28" s="33" t="s">
        <v>134</v>
      </c>
      <c r="D28" s="27" t="s">
        <v>128</v>
      </c>
      <c r="E28" s="28">
        <f t="shared" si="5"/>
        <v>50000</v>
      </c>
      <c r="F28" s="28">
        <v>50000</v>
      </c>
      <c r="G28" s="28">
        <v>0</v>
      </c>
      <c r="H28" s="28">
        <v>0</v>
      </c>
      <c r="I28" s="28">
        <v>0</v>
      </c>
      <c r="J28" s="29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9">
        <f t="shared" si="1"/>
        <v>50000</v>
      </c>
    </row>
    <row r="29" spans="1:16" ht="39.6" customHeight="1" x14ac:dyDescent="0.3">
      <c r="A29" s="33" t="s">
        <v>126</v>
      </c>
      <c r="B29" s="25">
        <v>7461</v>
      </c>
      <c r="C29" s="33" t="s">
        <v>135</v>
      </c>
      <c r="D29" s="27" t="s">
        <v>129</v>
      </c>
      <c r="E29" s="28">
        <f t="shared" si="5"/>
        <v>1172800</v>
      </c>
      <c r="F29" s="28">
        <v>1172800</v>
      </c>
      <c r="G29" s="28">
        <v>0</v>
      </c>
      <c r="H29" s="28">
        <v>0</v>
      </c>
      <c r="I29" s="28">
        <v>0</v>
      </c>
      <c r="J29" s="29">
        <f>L29+O29</f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29">
        <f t="shared" si="1"/>
        <v>1172800</v>
      </c>
    </row>
    <row r="30" spans="1:16" ht="36.6" customHeight="1" x14ac:dyDescent="0.3">
      <c r="A30" s="25" t="s">
        <v>91</v>
      </c>
      <c r="B30" s="25">
        <v>7680</v>
      </c>
      <c r="C30" s="26" t="s">
        <v>92</v>
      </c>
      <c r="D30" s="27" t="s">
        <v>93</v>
      </c>
      <c r="E30" s="28">
        <f t="shared" si="5"/>
        <v>52000</v>
      </c>
      <c r="F30" s="28">
        <v>52000</v>
      </c>
      <c r="G30" s="28">
        <v>0</v>
      </c>
      <c r="H30" s="28">
        <v>0</v>
      </c>
      <c r="I30" s="28">
        <v>0</v>
      </c>
      <c r="J30" s="29">
        <f>L30+O30</f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29">
        <f t="shared" si="1"/>
        <v>52000</v>
      </c>
    </row>
    <row r="31" spans="1:16" ht="37.799999999999997" customHeight="1" x14ac:dyDescent="0.3">
      <c r="A31" s="25" t="s">
        <v>131</v>
      </c>
      <c r="B31" s="25">
        <v>8110</v>
      </c>
      <c r="C31" s="33" t="s">
        <v>61</v>
      </c>
      <c r="D31" s="27" t="s">
        <v>132</v>
      </c>
      <c r="E31" s="28">
        <f t="shared" si="5"/>
        <v>100000</v>
      </c>
      <c r="F31" s="28">
        <v>100000</v>
      </c>
      <c r="G31" s="28">
        <v>0</v>
      </c>
      <c r="H31" s="28">
        <v>0</v>
      </c>
      <c r="I31" s="28">
        <v>0</v>
      </c>
      <c r="J31" s="29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29">
        <f t="shared" si="1"/>
        <v>100000</v>
      </c>
    </row>
    <row r="32" spans="1:16" ht="18" x14ac:dyDescent="0.3">
      <c r="A32" s="25" t="s">
        <v>60</v>
      </c>
      <c r="B32" s="25" t="s">
        <v>62</v>
      </c>
      <c r="C32" s="26" t="s">
        <v>61</v>
      </c>
      <c r="D32" s="27" t="s">
        <v>63</v>
      </c>
      <c r="E32" s="28">
        <f t="shared" si="5"/>
        <v>1565800</v>
      </c>
      <c r="F32" s="28">
        <v>1565800</v>
      </c>
      <c r="G32" s="28">
        <v>0</v>
      </c>
      <c r="H32" s="28">
        <v>0</v>
      </c>
      <c r="I32" s="28">
        <v>0</v>
      </c>
      <c r="J32" s="29">
        <f>L32+O32</f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29">
        <f t="shared" si="1"/>
        <v>1565800</v>
      </c>
    </row>
    <row r="33" spans="1:16" ht="24" customHeight="1" x14ac:dyDescent="0.3">
      <c r="A33" s="25" t="s">
        <v>140</v>
      </c>
      <c r="B33" s="25">
        <v>8240</v>
      </c>
      <c r="C33" s="26" t="s">
        <v>151</v>
      </c>
      <c r="D33" s="27" t="s">
        <v>141</v>
      </c>
      <c r="E33" s="28">
        <f t="shared" si="5"/>
        <v>400000</v>
      </c>
      <c r="F33" s="28">
        <v>400000</v>
      </c>
      <c r="G33" s="28">
        <v>0</v>
      </c>
      <c r="H33" s="28">
        <v>0</v>
      </c>
      <c r="I33" s="28">
        <v>0</v>
      </c>
      <c r="J33" s="29">
        <f>L33+O33</f>
        <v>960000</v>
      </c>
      <c r="K33" s="30">
        <v>960000</v>
      </c>
      <c r="L33" s="30">
        <v>0</v>
      </c>
      <c r="M33" s="30">
        <v>0</v>
      </c>
      <c r="N33" s="30">
        <v>0</v>
      </c>
      <c r="O33" s="30">
        <v>960000</v>
      </c>
      <c r="P33" s="29">
        <f t="shared" si="1"/>
        <v>1360000</v>
      </c>
    </row>
    <row r="34" spans="1:16" ht="25.2" customHeight="1" x14ac:dyDescent="0.3">
      <c r="A34" s="25" t="s">
        <v>64</v>
      </c>
      <c r="B34" s="25" t="s">
        <v>66</v>
      </c>
      <c r="C34" s="26" t="s">
        <v>65</v>
      </c>
      <c r="D34" s="27" t="s">
        <v>67</v>
      </c>
      <c r="E34" s="28">
        <f t="shared" si="5"/>
        <v>0</v>
      </c>
      <c r="F34" s="28">
        <v>0</v>
      </c>
      <c r="G34" s="28">
        <v>0</v>
      </c>
      <c r="H34" s="28">
        <v>0</v>
      </c>
      <c r="I34" s="28">
        <v>0</v>
      </c>
      <c r="J34" s="29">
        <f>L34+O34</f>
        <v>4600</v>
      </c>
      <c r="K34" s="30">
        <v>0</v>
      </c>
      <c r="L34" s="30">
        <v>4600</v>
      </c>
      <c r="M34" s="30">
        <v>0</v>
      </c>
      <c r="N34" s="30">
        <v>0</v>
      </c>
      <c r="O34" s="30">
        <v>0</v>
      </c>
      <c r="P34" s="29">
        <f t="shared" si="1"/>
        <v>4600</v>
      </c>
    </row>
    <row r="35" spans="1:16" ht="22.8" customHeight="1" x14ac:dyDescent="0.3">
      <c r="A35" s="19" t="s">
        <v>145</v>
      </c>
      <c r="B35" s="19"/>
      <c r="C35" s="35"/>
      <c r="D35" s="24" t="s">
        <v>147</v>
      </c>
      <c r="E35" s="36">
        <f>E36</f>
        <v>535200</v>
      </c>
      <c r="F35" s="36">
        <f t="shared" ref="F35:P35" si="6">F36</f>
        <v>535200</v>
      </c>
      <c r="G35" s="36">
        <f t="shared" si="6"/>
        <v>405700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6">
        <f t="shared" si="6"/>
        <v>0</v>
      </c>
      <c r="O35" s="36">
        <f t="shared" si="6"/>
        <v>0</v>
      </c>
      <c r="P35" s="36">
        <f t="shared" si="6"/>
        <v>535200</v>
      </c>
    </row>
    <row r="36" spans="1:16" ht="22.2" customHeight="1" x14ac:dyDescent="0.3">
      <c r="A36" s="19" t="s">
        <v>146</v>
      </c>
      <c r="B36" s="19"/>
      <c r="C36" s="35"/>
      <c r="D36" s="24" t="s">
        <v>147</v>
      </c>
      <c r="E36" s="36">
        <f>SUM(E37:E38)</f>
        <v>535200</v>
      </c>
      <c r="F36" s="36">
        <f>SUM(F37:F38)</f>
        <v>535200</v>
      </c>
      <c r="G36" s="36">
        <f>SUM(G37:G38)</f>
        <v>405700</v>
      </c>
      <c r="H36" s="36">
        <f>SUM(H37:H38)</f>
        <v>0</v>
      </c>
      <c r="I36" s="36">
        <f>SUM(I38:I43)</f>
        <v>0</v>
      </c>
      <c r="J36" s="36">
        <f>SUM(J38:J38)</f>
        <v>0</v>
      </c>
      <c r="K36" s="36">
        <f>SUM(K37:K38)</f>
        <v>0</v>
      </c>
      <c r="L36" s="36">
        <f>SUM(L37:L38)</f>
        <v>0</v>
      </c>
      <c r="M36" s="36">
        <f>SUM(M38:M43)</f>
        <v>0</v>
      </c>
      <c r="N36" s="36">
        <f>SUM(N38:N43)</f>
        <v>0</v>
      </c>
      <c r="O36" s="36">
        <f>SUM(O37:O38)</f>
        <v>0</v>
      </c>
      <c r="P36" s="36">
        <f>SUM(P37:P38)</f>
        <v>535200</v>
      </c>
    </row>
    <row r="37" spans="1:16" ht="56.4" customHeight="1" x14ac:dyDescent="0.3">
      <c r="A37" s="25" t="s">
        <v>149</v>
      </c>
      <c r="B37" s="25" t="s">
        <v>88</v>
      </c>
      <c r="C37" s="26" t="s">
        <v>19</v>
      </c>
      <c r="D37" s="27" t="s">
        <v>89</v>
      </c>
      <c r="E37" s="28">
        <v>510200</v>
      </c>
      <c r="F37" s="28">
        <v>510200</v>
      </c>
      <c r="G37" s="28">
        <v>405700</v>
      </c>
      <c r="H37" s="28">
        <v>0</v>
      </c>
      <c r="I37" s="28">
        <v>0</v>
      </c>
      <c r="J37" s="29">
        <f>L37+O37</f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29">
        <f t="shared" ref="P37" si="7">E37+J37</f>
        <v>510200</v>
      </c>
    </row>
    <row r="38" spans="1:16" ht="36" customHeight="1" x14ac:dyDescent="0.3">
      <c r="A38" s="33" t="s">
        <v>148</v>
      </c>
      <c r="B38" s="25">
        <v>3112</v>
      </c>
      <c r="C38" s="34">
        <v>1040</v>
      </c>
      <c r="D38" s="27" t="s">
        <v>130</v>
      </c>
      <c r="E38" s="28">
        <f t="shared" ref="E38" si="8">F38</f>
        <v>25000</v>
      </c>
      <c r="F38" s="28">
        <v>25000</v>
      </c>
      <c r="G38" s="28">
        <v>0</v>
      </c>
      <c r="H38" s="28">
        <v>0</v>
      </c>
      <c r="I38" s="28">
        <v>0</v>
      </c>
      <c r="J38" s="29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29">
        <f t="shared" ref="P38" si="9">E38+J38</f>
        <v>25000</v>
      </c>
    </row>
    <row r="39" spans="1:16" ht="21.6" customHeight="1" x14ac:dyDescent="0.3">
      <c r="A39" s="19" t="s">
        <v>110</v>
      </c>
      <c r="B39" s="19"/>
      <c r="C39" s="35"/>
      <c r="D39" s="24" t="s">
        <v>115</v>
      </c>
      <c r="E39" s="36">
        <f>E40</f>
        <v>34000900</v>
      </c>
      <c r="F39" s="36">
        <f t="shared" ref="F39:P39" si="10">F40</f>
        <v>34000900</v>
      </c>
      <c r="G39" s="36">
        <f t="shared" si="10"/>
        <v>20645600</v>
      </c>
      <c r="H39" s="36">
        <f t="shared" si="10"/>
        <v>6309300</v>
      </c>
      <c r="I39" s="36">
        <f t="shared" si="10"/>
        <v>0</v>
      </c>
      <c r="J39" s="36">
        <f t="shared" si="10"/>
        <v>1802400</v>
      </c>
      <c r="K39" s="36">
        <f t="shared" si="10"/>
        <v>163000</v>
      </c>
      <c r="L39" s="36">
        <f t="shared" si="10"/>
        <v>1639400</v>
      </c>
      <c r="M39" s="36">
        <f t="shared" si="10"/>
        <v>0</v>
      </c>
      <c r="N39" s="36">
        <f t="shared" si="10"/>
        <v>0</v>
      </c>
      <c r="O39" s="36">
        <f t="shared" si="10"/>
        <v>163000</v>
      </c>
      <c r="P39" s="36">
        <f t="shared" si="10"/>
        <v>35803300</v>
      </c>
    </row>
    <row r="40" spans="1:16" ht="21.6" customHeight="1" x14ac:dyDescent="0.3">
      <c r="A40" s="19" t="s">
        <v>111</v>
      </c>
      <c r="B40" s="19"/>
      <c r="C40" s="35"/>
      <c r="D40" s="24" t="s">
        <v>115</v>
      </c>
      <c r="E40" s="36">
        <f>SUM(E41:E47)</f>
        <v>34000900</v>
      </c>
      <c r="F40" s="36">
        <f>SUM(F41:F47)</f>
        <v>34000900</v>
      </c>
      <c r="G40" s="36">
        <f>SUM(G41:G47)</f>
        <v>20645600</v>
      </c>
      <c r="H40" s="36">
        <f>SUM(H41:H47)</f>
        <v>6309300</v>
      </c>
      <c r="I40" s="36">
        <f>SUM(I42:I47)</f>
        <v>0</v>
      </c>
      <c r="J40" s="36">
        <f>SUM(J42:J47)</f>
        <v>1802400</v>
      </c>
      <c r="K40" s="36">
        <f>SUM(K41:K47)</f>
        <v>163000</v>
      </c>
      <c r="L40" s="36">
        <f>SUM(L41:L47)</f>
        <v>1639400</v>
      </c>
      <c r="M40" s="36">
        <f>SUM(M42:M47)</f>
        <v>0</v>
      </c>
      <c r="N40" s="36">
        <f>SUM(N42:N47)</f>
        <v>0</v>
      </c>
      <c r="O40" s="36">
        <f>SUM(O41:O47)</f>
        <v>163000</v>
      </c>
      <c r="P40" s="36">
        <f>SUM(P41:P47)</f>
        <v>35803300</v>
      </c>
    </row>
    <row r="41" spans="1:16" ht="53.4" customHeight="1" x14ac:dyDescent="0.3">
      <c r="A41" s="25" t="s">
        <v>103</v>
      </c>
      <c r="B41" s="25" t="s">
        <v>88</v>
      </c>
      <c r="C41" s="26" t="s">
        <v>19</v>
      </c>
      <c r="D41" s="27" t="s">
        <v>89</v>
      </c>
      <c r="E41" s="28">
        <f t="shared" ref="E41" si="11">F41</f>
        <v>681000</v>
      </c>
      <c r="F41" s="28">
        <v>681000</v>
      </c>
      <c r="G41" s="28">
        <v>517000</v>
      </c>
      <c r="H41" s="28">
        <v>0</v>
      </c>
      <c r="I41" s="28">
        <v>0</v>
      </c>
      <c r="J41" s="29">
        <f>L41+O41</f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29">
        <f t="shared" ref="P41" si="12">E41+J41</f>
        <v>681000</v>
      </c>
    </row>
    <row r="42" spans="1:16" ht="19.2" customHeight="1" x14ac:dyDescent="0.3">
      <c r="A42" s="25" t="s">
        <v>99</v>
      </c>
      <c r="B42" s="25" t="s">
        <v>27</v>
      </c>
      <c r="C42" s="26" t="s">
        <v>26</v>
      </c>
      <c r="D42" s="27" t="s">
        <v>28</v>
      </c>
      <c r="E42" s="28">
        <f t="shared" ref="E42:E47" si="13">F42</f>
        <v>15187900</v>
      </c>
      <c r="F42" s="28">
        <v>15187900</v>
      </c>
      <c r="G42" s="28">
        <v>11079800</v>
      </c>
      <c r="H42" s="28">
        <v>986500</v>
      </c>
      <c r="I42" s="28">
        <v>0</v>
      </c>
      <c r="J42" s="29">
        <f>L42</f>
        <v>1228400</v>
      </c>
      <c r="K42" s="30">
        <v>0</v>
      </c>
      <c r="L42" s="30">
        <v>1228400</v>
      </c>
      <c r="M42" s="30">
        <v>0</v>
      </c>
      <c r="N42" s="30">
        <v>0</v>
      </c>
      <c r="O42" s="30">
        <v>0</v>
      </c>
      <c r="P42" s="29">
        <f t="shared" ref="P42:P47" si="14">E42+J42</f>
        <v>16416300</v>
      </c>
    </row>
    <row r="43" spans="1:16" ht="36" customHeight="1" x14ac:dyDescent="0.3">
      <c r="A43" s="25" t="s">
        <v>100</v>
      </c>
      <c r="B43" s="25" t="s">
        <v>83</v>
      </c>
      <c r="C43" s="26" t="s">
        <v>29</v>
      </c>
      <c r="D43" s="27" t="s">
        <v>82</v>
      </c>
      <c r="E43" s="28">
        <f t="shared" si="13"/>
        <v>17125000</v>
      </c>
      <c r="F43" s="28">
        <v>17125000</v>
      </c>
      <c r="G43" s="28">
        <v>8309800</v>
      </c>
      <c r="H43" s="28">
        <v>5322800</v>
      </c>
      <c r="I43" s="28">
        <v>0</v>
      </c>
      <c r="J43" s="29">
        <f>L43+O43</f>
        <v>574000</v>
      </c>
      <c r="K43" s="30">
        <v>163000</v>
      </c>
      <c r="L43" s="30">
        <v>411000</v>
      </c>
      <c r="M43" s="30">
        <v>0</v>
      </c>
      <c r="N43" s="30">
        <v>0</v>
      </c>
      <c r="O43" s="30">
        <v>163000</v>
      </c>
      <c r="P43" s="29">
        <f t="shared" si="14"/>
        <v>17699000</v>
      </c>
    </row>
    <row r="44" spans="1:16" ht="36" x14ac:dyDescent="0.3">
      <c r="A44" s="25" t="s">
        <v>101</v>
      </c>
      <c r="B44" s="25" t="s">
        <v>84</v>
      </c>
      <c r="C44" s="26" t="s">
        <v>29</v>
      </c>
      <c r="D44" s="27" t="s">
        <v>81</v>
      </c>
      <c r="E44" s="28">
        <f t="shared" si="13"/>
        <v>0</v>
      </c>
      <c r="F44" s="28">
        <v>0</v>
      </c>
      <c r="G44" s="28">
        <v>0</v>
      </c>
      <c r="H44" s="28">
        <v>0</v>
      </c>
      <c r="I44" s="28">
        <v>0</v>
      </c>
      <c r="J44" s="29">
        <f>L44+O44</f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29">
        <f t="shared" si="14"/>
        <v>0</v>
      </c>
    </row>
    <row r="45" spans="1:16" ht="22.2" customHeight="1" x14ac:dyDescent="0.3">
      <c r="A45" s="25" t="s">
        <v>105</v>
      </c>
      <c r="B45" s="25">
        <v>1141</v>
      </c>
      <c r="C45" s="26" t="s">
        <v>33</v>
      </c>
      <c r="D45" s="30" t="s">
        <v>104</v>
      </c>
      <c r="E45" s="28">
        <f t="shared" ref="E45:E46" si="15">F45</f>
        <v>952000</v>
      </c>
      <c r="F45" s="28">
        <v>952000</v>
      </c>
      <c r="G45" s="28">
        <v>739000</v>
      </c>
      <c r="H45" s="28">
        <v>0</v>
      </c>
      <c r="I45" s="28">
        <v>0</v>
      </c>
      <c r="J45" s="29">
        <f>L45+O45</f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29">
        <f t="shared" ref="P45:P46" si="16">E45+J45</f>
        <v>952000</v>
      </c>
    </row>
    <row r="46" spans="1:16" ht="18" customHeight="1" x14ac:dyDescent="0.3">
      <c r="A46" s="25" t="s">
        <v>106</v>
      </c>
      <c r="B46" s="25" t="s">
        <v>80</v>
      </c>
      <c r="C46" s="26" t="s">
        <v>33</v>
      </c>
      <c r="D46" s="27" t="s">
        <v>34</v>
      </c>
      <c r="E46" s="28">
        <f t="shared" si="15"/>
        <v>55000</v>
      </c>
      <c r="F46" s="28">
        <v>55000</v>
      </c>
      <c r="G46" s="28">
        <v>0</v>
      </c>
      <c r="H46" s="28">
        <v>0</v>
      </c>
      <c r="I46" s="28">
        <v>0</v>
      </c>
      <c r="J46" s="29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29">
        <f t="shared" si="16"/>
        <v>55000</v>
      </c>
    </row>
    <row r="47" spans="1:16" ht="57.6" customHeight="1" x14ac:dyDescent="0.3">
      <c r="A47" s="25" t="s">
        <v>102</v>
      </c>
      <c r="B47" s="25" t="s">
        <v>85</v>
      </c>
      <c r="C47" s="26" t="s">
        <v>33</v>
      </c>
      <c r="D47" s="27" t="s">
        <v>86</v>
      </c>
      <c r="E47" s="28">
        <f t="shared" si="13"/>
        <v>0</v>
      </c>
      <c r="F47" s="28">
        <v>0</v>
      </c>
      <c r="G47" s="28">
        <v>0</v>
      </c>
      <c r="H47" s="28">
        <v>0</v>
      </c>
      <c r="I47" s="28">
        <v>0</v>
      </c>
      <c r="J47" s="29">
        <f>L47+O47</f>
        <v>0</v>
      </c>
      <c r="K47" s="30"/>
      <c r="L47" s="30">
        <v>0</v>
      </c>
      <c r="M47" s="30">
        <v>0</v>
      </c>
      <c r="N47" s="30">
        <v>0</v>
      </c>
      <c r="O47" s="30"/>
      <c r="P47" s="29">
        <f t="shared" si="14"/>
        <v>0</v>
      </c>
    </row>
    <row r="48" spans="1:16" s="2" customFormat="1" ht="36" x14ac:dyDescent="0.3">
      <c r="A48" s="19">
        <v>1000000</v>
      </c>
      <c r="B48" s="19"/>
      <c r="C48" s="35"/>
      <c r="D48" s="24" t="s">
        <v>113</v>
      </c>
      <c r="E48" s="36">
        <f>E49</f>
        <v>8004300</v>
      </c>
      <c r="F48" s="36">
        <f t="shared" ref="F48:P48" si="17">F49</f>
        <v>8004300</v>
      </c>
      <c r="G48" s="36">
        <f t="shared" si="17"/>
        <v>5409100</v>
      </c>
      <c r="H48" s="36">
        <f t="shared" si="17"/>
        <v>110000</v>
      </c>
      <c r="I48" s="36">
        <f t="shared" si="17"/>
        <v>0</v>
      </c>
      <c r="J48" s="36">
        <f t="shared" si="17"/>
        <v>346000</v>
      </c>
      <c r="K48" s="36">
        <f t="shared" si="17"/>
        <v>0</v>
      </c>
      <c r="L48" s="36">
        <f t="shared" si="17"/>
        <v>346000</v>
      </c>
      <c r="M48" s="36">
        <f t="shared" si="17"/>
        <v>220000</v>
      </c>
      <c r="N48" s="36">
        <f t="shared" si="17"/>
        <v>80000</v>
      </c>
      <c r="O48" s="36">
        <f t="shared" si="17"/>
        <v>0</v>
      </c>
      <c r="P48" s="36">
        <f t="shared" si="17"/>
        <v>8350300</v>
      </c>
    </row>
    <row r="49" spans="1:16" s="2" customFormat="1" ht="36" x14ac:dyDescent="0.3">
      <c r="A49" s="19" t="s">
        <v>109</v>
      </c>
      <c r="B49" s="19"/>
      <c r="C49" s="35"/>
      <c r="D49" s="24" t="s">
        <v>113</v>
      </c>
      <c r="E49" s="36">
        <f>SUM(E50:E57)</f>
        <v>8004300</v>
      </c>
      <c r="F49" s="36">
        <f>SUM(F50:F57)</f>
        <v>8004300</v>
      </c>
      <c r="G49" s="36">
        <f>SUM(G50:G57)</f>
        <v>5409100</v>
      </c>
      <c r="H49" s="36">
        <f>SUM(H50:H57)</f>
        <v>110000</v>
      </c>
      <c r="I49" s="36">
        <f t="shared" ref="I49:O49" si="18">SUM(I52:I57)</f>
        <v>0</v>
      </c>
      <c r="J49" s="36">
        <f>SUM(J50:J57)</f>
        <v>346000</v>
      </c>
      <c r="K49" s="36">
        <f t="shared" si="18"/>
        <v>0</v>
      </c>
      <c r="L49" s="36">
        <f>SUM(L50:L57)</f>
        <v>346000</v>
      </c>
      <c r="M49" s="36">
        <f>SUM(M50:M57)</f>
        <v>220000</v>
      </c>
      <c r="N49" s="36">
        <f>SUM(N50:N57)</f>
        <v>80000</v>
      </c>
      <c r="O49" s="36">
        <f t="shared" si="18"/>
        <v>0</v>
      </c>
      <c r="P49" s="36">
        <f>SUM(P50:P57)</f>
        <v>8350300</v>
      </c>
    </row>
    <row r="50" spans="1:16" s="2" customFormat="1" ht="54" customHeight="1" x14ac:dyDescent="0.3">
      <c r="A50" s="25">
        <v>1010160</v>
      </c>
      <c r="B50" s="25" t="s">
        <v>88</v>
      </c>
      <c r="C50" s="26" t="s">
        <v>19</v>
      </c>
      <c r="D50" s="27" t="s">
        <v>89</v>
      </c>
      <c r="E50" s="28">
        <f t="shared" ref="E50:E51" si="19">F50</f>
        <v>675300</v>
      </c>
      <c r="F50" s="28">
        <v>675300</v>
      </c>
      <c r="G50" s="28">
        <v>533000</v>
      </c>
      <c r="H50" s="28">
        <v>0</v>
      </c>
      <c r="I50" s="28">
        <v>0</v>
      </c>
      <c r="J50" s="29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29">
        <f t="shared" ref="P50" si="20">E50+J50</f>
        <v>675300</v>
      </c>
    </row>
    <row r="51" spans="1:16" s="2" customFormat="1" ht="21" customHeight="1" x14ac:dyDescent="0.3">
      <c r="A51" s="25">
        <v>1011080</v>
      </c>
      <c r="B51" s="25" t="s">
        <v>79</v>
      </c>
      <c r="C51" s="26" t="s">
        <v>30</v>
      </c>
      <c r="D51" s="27" t="s">
        <v>32</v>
      </c>
      <c r="E51" s="28">
        <f t="shared" si="19"/>
        <v>4493600</v>
      </c>
      <c r="F51" s="28">
        <v>4493600</v>
      </c>
      <c r="G51" s="28">
        <v>3630000</v>
      </c>
      <c r="H51" s="28">
        <v>50000</v>
      </c>
      <c r="I51" s="28">
        <v>0</v>
      </c>
      <c r="J51" s="29">
        <f>L51</f>
        <v>346000</v>
      </c>
      <c r="K51" s="30">
        <v>0</v>
      </c>
      <c r="L51" s="30">
        <v>346000</v>
      </c>
      <c r="M51" s="30">
        <v>220000</v>
      </c>
      <c r="N51" s="30">
        <v>80000</v>
      </c>
      <c r="O51" s="30">
        <v>0</v>
      </c>
      <c r="P51" s="29">
        <f t="shared" ref="P51" si="21">E51+J51</f>
        <v>4839600</v>
      </c>
    </row>
    <row r="52" spans="1:16" ht="18" customHeight="1" x14ac:dyDescent="0.3">
      <c r="A52" s="25">
        <v>1014030</v>
      </c>
      <c r="B52" s="25" t="s">
        <v>43</v>
      </c>
      <c r="C52" s="26" t="s">
        <v>42</v>
      </c>
      <c r="D52" s="27" t="s">
        <v>44</v>
      </c>
      <c r="E52" s="28">
        <f t="shared" ref="E52:E57" si="22">F52</f>
        <v>401000</v>
      </c>
      <c r="F52" s="28">
        <v>401000</v>
      </c>
      <c r="G52" s="28">
        <v>327000</v>
      </c>
      <c r="H52" s="28">
        <v>0</v>
      </c>
      <c r="I52" s="28">
        <v>0</v>
      </c>
      <c r="J52" s="29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29">
        <f t="shared" ref="P52:P57" si="23">E52+J52</f>
        <v>401000</v>
      </c>
    </row>
    <row r="53" spans="1:16" ht="19.8" customHeight="1" x14ac:dyDescent="0.3">
      <c r="A53" s="25">
        <v>1014040</v>
      </c>
      <c r="B53" s="25" t="s">
        <v>45</v>
      </c>
      <c r="C53" s="26" t="s">
        <v>42</v>
      </c>
      <c r="D53" s="27" t="s">
        <v>46</v>
      </c>
      <c r="E53" s="28">
        <f t="shared" si="22"/>
        <v>112400</v>
      </c>
      <c r="F53" s="28">
        <v>112400</v>
      </c>
      <c r="G53" s="28">
        <v>92100</v>
      </c>
      <c r="H53" s="28">
        <v>0</v>
      </c>
      <c r="I53" s="28">
        <v>0</v>
      </c>
      <c r="J53" s="29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29">
        <f t="shared" si="23"/>
        <v>112400</v>
      </c>
    </row>
    <row r="54" spans="1:16" ht="39" customHeight="1" x14ac:dyDescent="0.3">
      <c r="A54" s="25" t="s">
        <v>107</v>
      </c>
      <c r="B54" s="25" t="s">
        <v>48</v>
      </c>
      <c r="C54" s="26" t="s">
        <v>47</v>
      </c>
      <c r="D54" s="27" t="s">
        <v>49</v>
      </c>
      <c r="E54" s="28">
        <f t="shared" si="22"/>
        <v>1072000</v>
      </c>
      <c r="F54" s="28">
        <v>1072000</v>
      </c>
      <c r="G54" s="28">
        <v>827000</v>
      </c>
      <c r="H54" s="28">
        <v>60000</v>
      </c>
      <c r="I54" s="28">
        <v>0</v>
      </c>
      <c r="J54" s="29">
        <f>L54</f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29">
        <f t="shared" si="23"/>
        <v>1072000</v>
      </c>
    </row>
    <row r="55" spans="1:16" ht="17.399999999999999" customHeight="1" x14ac:dyDescent="0.3">
      <c r="A55" s="25">
        <v>1014082</v>
      </c>
      <c r="B55" s="25" t="s">
        <v>51</v>
      </c>
      <c r="C55" s="26" t="s">
        <v>50</v>
      </c>
      <c r="D55" s="27" t="s">
        <v>52</v>
      </c>
      <c r="E55" s="28">
        <f t="shared" si="22"/>
        <v>20000</v>
      </c>
      <c r="F55" s="28">
        <v>20000</v>
      </c>
      <c r="G55" s="28">
        <v>0</v>
      </c>
      <c r="H55" s="28">
        <v>0</v>
      </c>
      <c r="I55" s="28">
        <v>0</v>
      </c>
      <c r="J55" s="29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29">
        <f t="shared" si="23"/>
        <v>20000</v>
      </c>
    </row>
    <row r="56" spans="1:16" ht="37.799999999999997" customHeight="1" x14ac:dyDescent="0.3">
      <c r="A56" s="25" t="s">
        <v>108</v>
      </c>
      <c r="B56" s="25" t="s">
        <v>54</v>
      </c>
      <c r="C56" s="26" t="s">
        <v>53</v>
      </c>
      <c r="D56" s="27" t="s">
        <v>55</v>
      </c>
      <c r="E56" s="28">
        <f t="shared" si="22"/>
        <v>80000</v>
      </c>
      <c r="F56" s="28">
        <v>80000</v>
      </c>
      <c r="G56" s="28">
        <v>0</v>
      </c>
      <c r="H56" s="28">
        <v>0</v>
      </c>
      <c r="I56" s="28">
        <v>0</v>
      </c>
      <c r="J56" s="29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29">
        <f t="shared" si="23"/>
        <v>80000</v>
      </c>
    </row>
    <row r="57" spans="1:16" ht="40.799999999999997" customHeight="1" x14ac:dyDescent="0.3">
      <c r="A57" s="25">
        <v>1015062</v>
      </c>
      <c r="B57" s="25">
        <v>5062</v>
      </c>
      <c r="C57" s="26" t="s">
        <v>53</v>
      </c>
      <c r="D57" s="30" t="s">
        <v>150</v>
      </c>
      <c r="E57" s="28">
        <f t="shared" si="22"/>
        <v>1150000</v>
      </c>
      <c r="F57" s="28">
        <v>1150000</v>
      </c>
      <c r="G57" s="28">
        <v>0</v>
      </c>
      <c r="H57" s="28">
        <v>0</v>
      </c>
      <c r="I57" s="28">
        <v>0</v>
      </c>
      <c r="J57" s="29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29">
        <f t="shared" si="23"/>
        <v>1150000</v>
      </c>
    </row>
    <row r="58" spans="1:16" ht="19.2" customHeight="1" x14ac:dyDescent="0.3">
      <c r="A58" s="19" t="s">
        <v>142</v>
      </c>
      <c r="B58" s="20"/>
      <c r="C58" s="21"/>
      <c r="D58" s="24" t="s">
        <v>152</v>
      </c>
      <c r="E58" s="36">
        <f t="shared" ref="E58:E65" si="24">F58</f>
        <v>1535000</v>
      </c>
      <c r="F58" s="36">
        <f>F59</f>
        <v>1535000</v>
      </c>
      <c r="G58" s="36">
        <f>G59</f>
        <v>1021600</v>
      </c>
      <c r="H58" s="36">
        <f>H59</f>
        <v>105000</v>
      </c>
      <c r="I58" s="36">
        <f>I59</f>
        <v>0</v>
      </c>
      <c r="J58" s="23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36">
        <f t="shared" ref="P58" si="25">P59</f>
        <v>1535000</v>
      </c>
    </row>
    <row r="59" spans="1:16" ht="19.2" customHeight="1" x14ac:dyDescent="0.3">
      <c r="A59" s="19" t="s">
        <v>143</v>
      </c>
      <c r="B59" s="20"/>
      <c r="C59" s="21"/>
      <c r="D59" s="24" t="s">
        <v>152</v>
      </c>
      <c r="E59" s="36">
        <f t="shared" si="24"/>
        <v>1535000</v>
      </c>
      <c r="F59" s="36">
        <f>F60</f>
        <v>1535000</v>
      </c>
      <c r="G59" s="36">
        <f>G60</f>
        <v>1021600</v>
      </c>
      <c r="H59" s="36">
        <f>H60+H61+H62</f>
        <v>105000</v>
      </c>
      <c r="I59" s="36">
        <f>I60+I61+I62</f>
        <v>0</v>
      </c>
      <c r="J59" s="23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3">
        <f>E59+J59</f>
        <v>1535000</v>
      </c>
    </row>
    <row r="60" spans="1:16" ht="54.6" customHeight="1" x14ac:dyDescent="0.3">
      <c r="A60" s="25" t="s">
        <v>144</v>
      </c>
      <c r="B60" s="25" t="s">
        <v>88</v>
      </c>
      <c r="C60" s="26" t="s">
        <v>19</v>
      </c>
      <c r="D60" s="27" t="s">
        <v>89</v>
      </c>
      <c r="E60" s="28">
        <v>1535000</v>
      </c>
      <c r="F60" s="28">
        <v>1535000</v>
      </c>
      <c r="G60" s="28">
        <v>1021600</v>
      </c>
      <c r="H60" s="28">
        <v>105000</v>
      </c>
      <c r="I60" s="28">
        <v>0</v>
      </c>
      <c r="J60" s="29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29">
        <f>E60+J60</f>
        <v>1535000</v>
      </c>
    </row>
    <row r="61" spans="1:16" s="2" customFormat="1" ht="22.2" customHeight="1" x14ac:dyDescent="0.3">
      <c r="A61" s="19" t="s">
        <v>94</v>
      </c>
      <c r="B61" s="20"/>
      <c r="C61" s="21"/>
      <c r="D61" s="24" t="s">
        <v>116</v>
      </c>
      <c r="E61" s="36">
        <f t="shared" si="24"/>
        <v>1686600</v>
      </c>
      <c r="F61" s="36">
        <f>F62</f>
        <v>1686600</v>
      </c>
      <c r="G61" s="36">
        <f>G62</f>
        <v>570200</v>
      </c>
      <c r="H61" s="36">
        <f>H62</f>
        <v>0</v>
      </c>
      <c r="I61" s="36">
        <f>I62</f>
        <v>0</v>
      </c>
      <c r="J61" s="23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36">
        <f t="shared" ref="P61" si="26">P62</f>
        <v>1686600</v>
      </c>
    </row>
    <row r="62" spans="1:16" s="2" customFormat="1" ht="22.8" customHeight="1" x14ac:dyDescent="0.3">
      <c r="A62" s="19" t="s">
        <v>95</v>
      </c>
      <c r="B62" s="20"/>
      <c r="C62" s="21"/>
      <c r="D62" s="24" t="s">
        <v>116</v>
      </c>
      <c r="E62" s="36">
        <f t="shared" si="24"/>
        <v>1686600</v>
      </c>
      <c r="F62" s="36">
        <f>F63+F64+F65</f>
        <v>1686600</v>
      </c>
      <c r="G62" s="36">
        <f>G63+G64+G65</f>
        <v>570200</v>
      </c>
      <c r="H62" s="36">
        <f>H63+H64+H65</f>
        <v>0</v>
      </c>
      <c r="I62" s="36">
        <f>I63+I64+I65</f>
        <v>0</v>
      </c>
      <c r="J62" s="23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3">
        <f>E62+J62</f>
        <v>1686600</v>
      </c>
    </row>
    <row r="63" spans="1:16" ht="53.4" customHeight="1" x14ac:dyDescent="0.3">
      <c r="A63" s="25" t="s">
        <v>90</v>
      </c>
      <c r="B63" s="25" t="s">
        <v>88</v>
      </c>
      <c r="C63" s="26" t="s">
        <v>19</v>
      </c>
      <c r="D63" s="27" t="s">
        <v>89</v>
      </c>
      <c r="E63" s="28">
        <f t="shared" si="24"/>
        <v>789600</v>
      </c>
      <c r="F63" s="28">
        <v>789600</v>
      </c>
      <c r="G63" s="28">
        <v>570200</v>
      </c>
      <c r="H63" s="28">
        <v>0</v>
      </c>
      <c r="I63" s="28">
        <v>0</v>
      </c>
      <c r="J63" s="29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29">
        <f>E63+J63</f>
        <v>789600</v>
      </c>
    </row>
    <row r="64" spans="1:16" ht="19.8" customHeight="1" x14ac:dyDescent="0.3">
      <c r="A64" s="25" t="s">
        <v>112</v>
      </c>
      <c r="B64" s="25">
        <v>8710</v>
      </c>
      <c r="C64" s="26" t="s">
        <v>23</v>
      </c>
      <c r="D64" s="30" t="s">
        <v>118</v>
      </c>
      <c r="E64" s="28">
        <f t="shared" si="24"/>
        <v>180000</v>
      </c>
      <c r="F64" s="28">
        <v>180000</v>
      </c>
      <c r="G64" s="28">
        <v>0</v>
      </c>
      <c r="H64" s="28">
        <v>0</v>
      </c>
      <c r="I64" s="28">
        <v>0</v>
      </c>
      <c r="J64" s="29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29">
        <f>E64+J64</f>
        <v>180000</v>
      </c>
    </row>
    <row r="65" spans="1:16" ht="18" customHeight="1" x14ac:dyDescent="0.3">
      <c r="A65" s="25" t="s">
        <v>87</v>
      </c>
      <c r="B65" s="25" t="s">
        <v>68</v>
      </c>
      <c r="C65" s="26" t="s">
        <v>24</v>
      </c>
      <c r="D65" s="27" t="s">
        <v>69</v>
      </c>
      <c r="E65" s="28">
        <f t="shared" si="24"/>
        <v>717000</v>
      </c>
      <c r="F65" s="28">
        <v>717000</v>
      </c>
      <c r="G65" s="28">
        <v>0</v>
      </c>
      <c r="H65" s="28">
        <v>0</v>
      </c>
      <c r="I65" s="28">
        <v>0</v>
      </c>
      <c r="J65" s="29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29">
        <f>E65+J65</f>
        <v>717000</v>
      </c>
    </row>
    <row r="66" spans="1:16" ht="20.399999999999999" customHeight="1" x14ac:dyDescent="0.3">
      <c r="A66" s="37" t="s">
        <v>70</v>
      </c>
      <c r="B66" s="38" t="s">
        <v>70</v>
      </c>
      <c r="C66" s="39" t="s">
        <v>70</v>
      </c>
      <c r="D66" s="40" t="s">
        <v>71</v>
      </c>
      <c r="E66" s="23">
        <f>E16+E36+E40+E49+E59+E62</f>
        <v>69688560</v>
      </c>
      <c r="F66" s="23">
        <f>F16+F36+F40+F49+F59+F62</f>
        <v>69688560</v>
      </c>
      <c r="G66" s="23">
        <f>G16+G36+G40+G49+G59+G62</f>
        <v>37365100</v>
      </c>
      <c r="H66" s="23">
        <f>H16+H36+H40+H49+H59+H62</f>
        <v>7997700</v>
      </c>
      <c r="I66" s="23">
        <f t="shared" ref="I66:O66" si="27">I16+I40+I49+I62</f>
        <v>0</v>
      </c>
      <c r="J66" s="23">
        <f t="shared" si="27"/>
        <v>4063000</v>
      </c>
      <c r="K66" s="23">
        <f t="shared" si="27"/>
        <v>2023000</v>
      </c>
      <c r="L66" s="23">
        <f t="shared" si="27"/>
        <v>2040000</v>
      </c>
      <c r="M66" s="23">
        <f t="shared" si="27"/>
        <v>220000</v>
      </c>
      <c r="N66" s="23">
        <f t="shared" si="27"/>
        <v>80000</v>
      </c>
      <c r="O66" s="23">
        <f t="shared" si="27"/>
        <v>2023000</v>
      </c>
      <c r="P66" s="23">
        <f>P16+P36+P40+P49+P59+P62</f>
        <v>73751560</v>
      </c>
    </row>
    <row r="67" spans="1:16" ht="18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9.6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8" x14ac:dyDescent="0.35">
      <c r="A69" s="3"/>
      <c r="B69" s="41" t="s">
        <v>72</v>
      </c>
      <c r="C69" s="3"/>
      <c r="D69" s="3"/>
      <c r="E69" s="41" t="s">
        <v>136</v>
      </c>
      <c r="F69" s="42"/>
      <c r="G69" s="42"/>
      <c r="H69" s="3"/>
      <c r="I69" s="3"/>
      <c r="J69" s="3"/>
      <c r="K69" s="3"/>
      <c r="L69" s="3"/>
      <c r="M69" s="3"/>
      <c r="N69" s="3"/>
      <c r="O69" s="3"/>
      <c r="P69" s="3"/>
    </row>
    <row r="70" spans="1:16" ht="18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8" x14ac:dyDescent="0.35">
      <c r="A71" s="3"/>
      <c r="B71" s="3"/>
      <c r="C71" s="3"/>
      <c r="D71" s="3"/>
      <c r="E71" s="3"/>
      <c r="F71" s="3"/>
      <c r="G71" s="3"/>
      <c r="H71" s="42"/>
      <c r="I71" s="3"/>
      <c r="J71" s="3"/>
      <c r="K71" s="3"/>
      <c r="L71" s="3"/>
      <c r="M71" s="3"/>
      <c r="N71" s="3"/>
      <c r="O71" s="3"/>
      <c r="P71" s="3"/>
    </row>
    <row r="72" spans="1:16" ht="18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3">
      <c r="F73" s="1"/>
    </row>
    <row r="74" spans="1:16" x14ac:dyDescent="0.3">
      <c r="K74" s="1"/>
    </row>
    <row r="75" spans="1:16" x14ac:dyDescent="0.3">
      <c r="G75" s="1"/>
    </row>
  </sheetData>
  <mergeCells count="22">
    <mergeCell ref="A5:P5"/>
    <mergeCell ref="A6:P6"/>
    <mergeCell ref="A10:A13"/>
    <mergeCell ref="B10:B13"/>
    <mergeCell ref="C10:C13"/>
    <mergeCell ref="E11:E13"/>
    <mergeCell ref="D10:D13"/>
    <mergeCell ref="K11:K13"/>
    <mergeCell ref="L11:L13"/>
    <mergeCell ref="E10:I10"/>
    <mergeCell ref="P10:P13"/>
    <mergeCell ref="G12:G13"/>
    <mergeCell ref="F11:F13"/>
    <mergeCell ref="G11:H11"/>
    <mergeCell ref="J11:J13"/>
    <mergeCell ref="M11:N11"/>
    <mergeCell ref="H12:H13"/>
    <mergeCell ref="I11:I13"/>
    <mergeCell ref="J10:O10"/>
    <mergeCell ref="O11:O13"/>
    <mergeCell ref="N12:N13"/>
    <mergeCell ref="M12:M13"/>
  </mergeCells>
  <phoneticPr fontId="0" type="noConversion"/>
  <pageMargins left="0.196850393700787" right="0.196850393700787" top="0.39370078740157499" bottom="0.196850393700787" header="0" footer="0"/>
  <pageSetup paperSize="9" scale="4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PK</cp:lastModifiedBy>
  <cp:lastPrinted>2022-12-09T13:43:58Z</cp:lastPrinted>
  <dcterms:created xsi:type="dcterms:W3CDTF">2020-01-12T18:26:28Z</dcterms:created>
  <dcterms:modified xsi:type="dcterms:W3CDTF">2022-12-09T13:48:29Z</dcterms:modified>
</cp:coreProperties>
</file>